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5790" windowHeight="8280" activeTab="1"/>
  </bookViews>
  <sheets>
    <sheet name="Дох_ЗФ" sheetId="1" r:id="rId1"/>
    <sheet name="Вид_ЗФ" sheetId="2" r:id="rId2"/>
    <sheet name="Дох_СФ" sheetId="3" state="hidden" r:id="rId3"/>
    <sheet name="Вид_СФ" sheetId="4" state="hidden" r:id="rId4"/>
    <sheet name="Баланс" sheetId="5" state="hidden" r:id="rId5"/>
    <sheet name="С.р.03" sheetId="6" state="hidden" r:id="rId6"/>
  </sheets>
  <definedNames>
    <definedName name="wrn.Інструкція." hidden="1">{#N/A,#N/A,FALSE,"Лист4"}</definedName>
    <definedName name="_xlnm.Print_Titles" localSheetId="1">'Вид_ЗФ'!$1:$1</definedName>
    <definedName name="_xlnm.Print_Titles" localSheetId="0">'Дох_ЗФ'!$2:$2</definedName>
    <definedName name="_xlnm.Print_Titles" localSheetId="2">'Дох_СФ'!$1:$1</definedName>
    <definedName name="_xlnm.Print_Area" localSheetId="4">'Баланс'!$A$1:$J$11</definedName>
    <definedName name="_xlnm.Print_Area" localSheetId="1">'Вид_ЗФ'!$A$1:$G$39</definedName>
    <definedName name="_xlnm.Print_Area" localSheetId="3">'Вид_СФ'!$A$1:$E$42</definedName>
    <definedName name="_xlnm.Print_Area" localSheetId="0">'Дох_ЗФ'!$A$1:$G$44</definedName>
    <definedName name="_xlnm.Print_Area" localSheetId="2">'Дох_СФ'!$A$1:$E$11</definedName>
    <definedName name="_xlnm.Print_Area" localSheetId="5">'С.р.03'!$A$1:$I$38</definedName>
  </definedNames>
  <calcPr fullCalcOnLoad="1"/>
</workbook>
</file>

<file path=xl/sharedStrings.xml><?xml version="1.0" encoding="utf-8"?>
<sst xmlns="http://schemas.openxmlformats.org/spreadsheetml/2006/main" count="228" uniqueCount="186">
  <si>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</si>
  <si>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Зміни обсягів бюджетних коштів</t>
  </si>
  <si>
    <t xml:space="preserve">Зміни обсягів депозитів і цінних паперів, що використовуються для управління ліквідністю 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</si>
  <si>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</si>
  <si>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</si>
  <si>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Інші розрахунки </t>
  </si>
  <si>
    <t>Транспорт, дорожнє господарство, зв'язок, телекомунікації та інформатика</t>
  </si>
  <si>
    <t>Показник</t>
  </si>
  <si>
    <t xml:space="preserve">Код </t>
  </si>
  <si>
    <t>тис. грн.</t>
  </si>
  <si>
    <t>КФК</t>
  </si>
  <si>
    <t>010000</t>
  </si>
  <si>
    <t>060000</t>
  </si>
  <si>
    <t>070000</t>
  </si>
  <si>
    <t>080000</t>
  </si>
  <si>
    <t>090000</t>
  </si>
  <si>
    <t>Інші видатки</t>
  </si>
  <si>
    <t>Запобігання та ліквідація надзвичайних ситуацій та наслідків стихійного лиха</t>
  </si>
  <si>
    <t xml:space="preserve">Резервний фонд </t>
  </si>
  <si>
    <t>Всього видатків загального фонду</t>
  </si>
  <si>
    <t>Надання пiльгового довгострокового кредиту громадянам на будiвництво (реконструкцiю) та  придбання житла</t>
  </si>
  <si>
    <t>Надання державного пiльгового кредиту iндивiдуальним сiльським забудовникам</t>
  </si>
  <si>
    <t>Всього видатків спеціального фонду</t>
  </si>
  <si>
    <t>Повернення коштів, наданих для кредитування  громадян на будівництво (реконструкцію) та придбання житла</t>
  </si>
  <si>
    <t xml:space="preserve">Повернення коштів, наданих для кредитування індивідуальних сільських забудовників </t>
  </si>
  <si>
    <t>На початок року</t>
  </si>
  <si>
    <t>На кінець періоду</t>
  </si>
  <si>
    <t>Нерозподілені  трансферти</t>
  </si>
  <si>
    <t>Загальний фонд</t>
  </si>
  <si>
    <t>Разом</t>
  </si>
  <si>
    <t>Трансферти</t>
  </si>
  <si>
    <t>Всього доходів</t>
  </si>
  <si>
    <t>Всього видатків</t>
  </si>
  <si>
    <t>Кредитування</t>
  </si>
  <si>
    <t>Фінансування</t>
  </si>
  <si>
    <t>Державне управління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</si>
  <si>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</si>
  <si>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</si>
  <si>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</si>
  <si>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i мистецтво</t>
  </si>
  <si>
    <t>Будівництво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</si>
  <si>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</si>
  <si>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</si>
  <si>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Cубвенція з місцевого бюджету Державному бюджету на виконання програм соціально-економічного та культурного значення</t>
  </si>
  <si>
    <t>ВЛАСНІ ДОХОДИ</t>
  </si>
  <si>
    <t>ВИДАТКИ ТА КРЕДИТУВАННЯ</t>
  </si>
  <si>
    <t>Надійшло за звітний період</t>
  </si>
  <si>
    <t>% виконання:</t>
  </si>
  <si>
    <t>разом</t>
  </si>
  <si>
    <t>РАЗОМ</t>
  </si>
  <si>
    <t>Контроль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</si>
  <si>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</si>
  <si>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</si>
  <si>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</si>
  <si>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</si>
  <si>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200000</t>
  </si>
  <si>
    <t>Видатки, не віднесені до основних груп</t>
  </si>
  <si>
    <t>Iншi послуги, пов'язані з економічною діяльністю</t>
  </si>
  <si>
    <t>Сiльське і лісове господарство, рибне господарство та мисливство</t>
  </si>
  <si>
    <t>Правоохоронна діяльність та забезпечення безпеки держави</t>
  </si>
  <si>
    <t>Освiта</t>
  </si>
  <si>
    <t>Засоби масової інформації</t>
  </si>
  <si>
    <t>Фiзична культура i спорт</t>
  </si>
  <si>
    <t>240000</t>
  </si>
  <si>
    <t>Цiльовi фонди</t>
  </si>
  <si>
    <t>602400</t>
  </si>
  <si>
    <t>Разом видатків загального фонду</t>
  </si>
  <si>
    <t>Разом видатків спеціального фонду</t>
  </si>
  <si>
    <t>210000</t>
  </si>
  <si>
    <t>Запобігання та лiквiдацiя надзвичайних ситуацiй та наслiдкiв стихiйного лиха</t>
  </si>
  <si>
    <t>Надходження коштів пайової участі у розвитку інфраструктури населеного пункту</t>
  </si>
  <si>
    <t>Виконання плану на рік (%)</t>
  </si>
  <si>
    <t>Небаланс</t>
  </si>
  <si>
    <t>Спеціальний  фонд</t>
  </si>
  <si>
    <t>Обслуговування боргу</t>
  </si>
  <si>
    <t>400000</t>
  </si>
  <si>
    <t>Фінансування за борговими операціями</t>
  </si>
  <si>
    <t>ДОХОДИ ЗАГАЛЬНОГО ФОНДУ</t>
  </si>
  <si>
    <t>ВИДАТКИ ЗАГАЛЬНОГО ФОНДУ</t>
  </si>
  <si>
    <t>ДОХОДИ СПЕЦІАЛЬНОГО ФОНДУ</t>
  </si>
  <si>
    <t>ВИДАТКИ СПЕЦІАЛЬНОГО ФОНДУ</t>
  </si>
  <si>
    <t>КРЕДИТУВАННЯ СПЕЦІАЛЬНОГО ФОНДУ</t>
  </si>
  <si>
    <t>ФІНАНСУВАННЯ СПЕЦІАЛЬНОГО ФОНДУ</t>
  </si>
  <si>
    <t>Всього кредитування спеціального фонду</t>
  </si>
  <si>
    <t>Всього фінансування спеціального фонду</t>
  </si>
  <si>
    <t>Назва бюджетів</t>
  </si>
  <si>
    <t>Власні доходи</t>
  </si>
  <si>
    <t>Виконано за звітний період (тис.грн.)</t>
  </si>
  <si>
    <t>Виконання плану на рік                                (%)</t>
  </si>
  <si>
    <t>Податок на майно</t>
  </si>
  <si>
    <t>Податкові надходження  </t>
  </si>
  <si>
    <t>Податок та збір на доходи фізичних осіб</t>
  </si>
  <si>
    <t>Рентна плата за спеціальне використання лісових ресурсів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</si>
  <si>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</si>
  <si>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</si>
  <si>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</si>
  <si>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</si>
  <si>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</si>
  <si>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</si>
  <si>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</si>
  <si>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Екологічний податок </t>
  </si>
  <si>
    <t>Неподаткові надходження  </t>
  </si>
  <si>
    <t>Інші надходження  </t>
  </si>
  <si>
    <t>Адміністративні штрафи та інші санкції </t>
  </si>
  <si>
    <t>Державне мито  </t>
  </si>
  <si>
    <t>Офіційні трансферти  </t>
  </si>
  <si>
    <t>Дотації  </t>
  </si>
  <si>
    <t>Базова дотація</t>
  </si>
  <si>
    <t>Інші додаткові дотації  </t>
  </si>
  <si>
    <t>Субвенції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</si>
  <si>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</si>
  <si>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</si>
  <si>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</si>
  <si>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(без урахування трансфертів)</t>
  </si>
  <si>
    <t>Всього</t>
  </si>
  <si>
    <t>Акцизний податок з реалізації СГ роздрібної торгівлі підакцизних товарів</t>
  </si>
  <si>
    <t>Податок на нерухоме майно( житлової нерухомості)</t>
  </si>
  <si>
    <t>Податок на нерухоме майно (нежитлової нерухомості)</t>
  </si>
  <si>
    <t>Єдиний податок з с.г. товаровиробників</t>
  </si>
  <si>
    <t>Субвенція з ДБна виплату допомоги сім`ям з дітьми</t>
  </si>
  <si>
    <t xml:space="preserve">Субвенція з ДБ на надання пільг та житлових субсидій населенню </t>
  </si>
  <si>
    <t>Субвенція з ДБ на надання пільг з послуг зв`язку</t>
  </si>
  <si>
    <t xml:space="preserve">Субвенція з ДБ на виплату допомоги на дітей-сиріт </t>
  </si>
  <si>
    <t xml:space="preserve">Частина чистого прибутку (доходу) комунальних унітарних підприємств </t>
  </si>
  <si>
    <t>Власні надходження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</si>
  <si>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</si>
  <si>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Збір за провадження деяких видів підпр.діяльності, що справлявся до 1 січня 2015 року</t>
  </si>
  <si>
    <t>до відповідного періоду 2014р.</t>
  </si>
  <si>
    <t>Бюджет Ніжинського р-ну</t>
  </si>
  <si>
    <t>Бюджет  селища Лосинівка</t>
  </si>
  <si>
    <t>Бюджет  с. Безуглівка</t>
  </si>
  <si>
    <t>Бюджет  с. Березанка</t>
  </si>
  <si>
    <t>Бюджет  с. Бурківка</t>
  </si>
  <si>
    <t>Бюджет  с. Велика Дорога</t>
  </si>
  <si>
    <t>Бюджет  с. Велика Кошелівка</t>
  </si>
  <si>
    <t>Бюджет  с. Вертіївка</t>
  </si>
  <si>
    <t>Бюджет  с. Вікторівка</t>
  </si>
  <si>
    <t>Бюджет  с. Галиця</t>
  </si>
  <si>
    <t>Бюджет  с. Григоро-Іванівка</t>
  </si>
  <si>
    <t>Бюджет  с. Данине</t>
  </si>
  <si>
    <t>Бюджет  с. Дуболугівка</t>
  </si>
  <si>
    <t>Бюджет  с. Заньки</t>
  </si>
  <si>
    <t>Бюджет  с. Колісники</t>
  </si>
  <si>
    <t>Бюджет  с. Крути</t>
  </si>
  <si>
    <t>Бюджет  с. Кукшин</t>
  </si>
  <si>
    <t>Бюджет  с. Кунашівка</t>
  </si>
  <si>
    <t>Бюджет  с. Липів Ріг</t>
  </si>
  <si>
    <t>Бюджет  с. Мала Кошелівка</t>
  </si>
  <si>
    <t>Бюджет  с. Перебудова</t>
  </si>
  <si>
    <t>Бюджет  с. Перемога</t>
  </si>
  <si>
    <t>Бюджет  с. Переяслівка</t>
  </si>
  <si>
    <t>Бюджет  с. Сальне</t>
  </si>
  <si>
    <t>Бюджет  с. Світанок</t>
  </si>
  <si>
    <t>Бюджет  с. Стодоли</t>
  </si>
  <si>
    <t>Бюджет  с. Талалаївка</t>
  </si>
  <si>
    <t>Бюджет  с. Терешківка</t>
  </si>
  <si>
    <t>Бюджет  с. Черняхівка</t>
  </si>
  <si>
    <t>Бюджет  с. Шатура</t>
  </si>
  <si>
    <t>Бюджет  с. Шняківка</t>
  </si>
  <si>
    <t>Зведені показники виконання місцевих бюджетів Ніжинського району за січень-лютий 2015 року</t>
  </si>
  <si>
    <t>План  на2015 рік</t>
  </si>
  <si>
    <t>План на 2015  рік (тис.грн.)</t>
  </si>
  <si>
    <t>План на  2015 рік(тис.грн.)</t>
  </si>
  <si>
    <t>Виконано  станом на 01.04.2015р. (тис.грн.)</t>
  </si>
  <si>
    <t>Виконано станом  на 01.04.2015 р. (тис.грн.)</t>
  </si>
  <si>
    <t>Виконано станом на 01.04.2015 р.</t>
  </si>
  <si>
    <t>Виконано станом  на 01.04.2015 р.</t>
  </si>
  <si>
    <t xml:space="preserve"> ВИКОНАННЯ ЗАГАЛЬНОГО ФОНДУ МІСЦЕВИХ БЮДЖЕТІВ НІЖИНСЬКОГО РАЙОНУ ЗА СІЧЕНЬ - БЕРЕЗЕНЬ 2015 РОКУ</t>
  </si>
  <si>
    <t>Виконано за січень - березень 2014р.</t>
  </si>
  <si>
    <t>План на січень - березень 2015р.</t>
  </si>
  <si>
    <t>до плану на 3м.</t>
  </si>
  <si>
    <t>Субвенція на утримання об"ектів спільного користування</t>
  </si>
  <si>
    <t>Виконання  річного плану (%)</t>
  </si>
  <si>
    <t>Податок на прибуток підприємств та фінансових установ ком/ власності </t>
  </si>
  <si>
    <t>Збір за пров. деяких видів підпр. діяльності, що справлявся до 1 січня 2015 р.</t>
  </si>
  <si>
    <t xml:space="preserve">Орендна плата за водні об`єкти, що надаються в корист.на умовах оренди </t>
  </si>
  <si>
    <t>Субвенція з ДБ на придбання твердого та рідкого побут.палива і скрап.газу </t>
  </si>
  <si>
    <t>Уточнений план на2015  рік (тис.грн.)</t>
  </si>
  <si>
    <t>План 6 м.</t>
  </si>
  <si>
    <t>Виконано станом на 01.07.2015 р. (тис.грн.)</t>
  </si>
  <si>
    <t>Виконання до 6 м.</t>
  </si>
  <si>
    <t>Виконання місцевих бюджетів Ніжинського району за січень-червень  2015 року</t>
  </si>
  <si>
    <t>План 6м.   2015р.</t>
  </si>
  <si>
    <t>Виконано станом  на  01.07.2015 р. (тис.грн.)</t>
  </si>
  <si>
    <t>Виконання плану    6м.2015р.</t>
  </si>
  <si>
    <t>Всього власні надходження  (без урахування трансфертів)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</si>
</sst>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#,##0.0"/>
    <numFmt numFmtId="183" formatCode="#,##0.000"/>
    <numFmt numFmtId="184" formatCode="000000"/>
    <numFmt numFmtId="185" formatCode="#,##0.00000"/>
    <numFmt numFmtId="186" formatCode="0.0_)"/>
    <numFmt numFmtId="187" formatCode="#,##0.0_ ;[Red]\-#,##0.0\ "/>
    <numFmt numFmtId="188" formatCode="#,##0.0000"/>
    <numFmt numFmtId="189" formatCode="0.00000000"/>
    <numFmt numFmtId="190" formatCode="0.0000000"/>
    <numFmt numFmtId="191" formatCode="0.000000"/>
    <numFmt numFmtId="192" formatCode="0.00000"/>
    <numFmt numFmtId="193" formatCode="0.000"/>
    <numFmt numFmtId="194" formatCode="#,##0.000000"/>
    <numFmt numFmtId="195" formatCode="#,##0.0000000"/>
    <numFmt numFmtId="196" formatCode="#,##0.00000000"/>
    <numFmt numFmtId="197" formatCode="0.000000000"/>
    <numFmt numFmtId="198" formatCode="0.0000000000"/>
    <numFmt numFmtId="199" formatCode="#,##0.00_);\-#,##0.00"/>
    <numFmt numFmtId="200" formatCode="#0.00"/>
  </numFmts>
  <fonts count="45">
    <font>
      <sz val="10"/>
      <name val="Arial Cyr"/>
      <family val="0"/>
    </font>
    <font>
      <sz val="10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20"/>
      <name val="Times New Roman"/>
      <family val="1"/>
    </font>
    <font>
      <sz val="10"/>
      <color indexed="20"/>
      <name val="Times New Roman Cyr"/>
      <family val="1"/>
    </font>
    <font>
      <sz val="11"/>
      <color indexed="20"/>
      <name val="Times New Roman Cyr"/>
      <family val="1"/>
    </font>
    <font>
      <sz val="10"/>
      <color indexed="8"/>
      <name val="MS Sans Serif"/>
      <family val="0"/>
    </font>
    <font>
      <b/>
      <sz val="14"/>
      <name val="Times New Roman Cyr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4"/>
      <color indexed="9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20"/>
      <name val="Times New Roman Cyr"/>
      <family val="1"/>
    </font>
    <font>
      <sz val="18"/>
      <name val="Arial Cyr"/>
      <family val="0"/>
    </font>
    <font>
      <sz val="12"/>
      <name val="Arial Cyr"/>
      <family val="0"/>
    </font>
    <font>
      <sz val="14"/>
      <color indexed="14"/>
      <name val="Times New Roman Cyr"/>
      <family val="1"/>
    </font>
    <font>
      <sz val="14"/>
      <color indexed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4" xfId="0" applyFont="1" applyFill="1" applyBorder="1" applyAlignment="1" applyProtection="1">
      <alignment horizontal="center" wrapText="1"/>
      <protection/>
    </xf>
    <xf numFmtId="0" fontId="18" fillId="0" borderId="5" xfId="0" applyFont="1" applyFill="1" applyBorder="1" applyAlignment="1" applyProtection="1">
      <alignment horizontal="center" wrapText="1"/>
      <protection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wrapText="1"/>
      <protection/>
    </xf>
    <xf numFmtId="182" fontId="11" fillId="0" borderId="0" xfId="0" applyNumberFormat="1" applyFont="1" applyAlignment="1">
      <alignment/>
    </xf>
    <xf numFmtId="182" fontId="19" fillId="0" borderId="6" xfId="0" applyNumberFormat="1" applyFont="1" applyBorder="1" applyAlignment="1">
      <alignment/>
    </xf>
    <xf numFmtId="182" fontId="19" fillId="0" borderId="7" xfId="0" applyNumberFormat="1" applyFont="1" applyBorder="1" applyAlignment="1">
      <alignment/>
    </xf>
    <xf numFmtId="182" fontId="19" fillId="0" borderId="8" xfId="0" applyNumberFormat="1" applyFont="1" applyBorder="1" applyAlignment="1">
      <alignment/>
    </xf>
    <xf numFmtId="182" fontId="19" fillId="0" borderId="9" xfId="0" applyNumberFormat="1" applyFont="1" applyBorder="1" applyAlignment="1">
      <alignment/>
    </xf>
    <xf numFmtId="182" fontId="12" fillId="0" borderId="10" xfId="0" applyNumberFormat="1" applyFont="1" applyBorder="1" applyAlignment="1">
      <alignment/>
    </xf>
    <xf numFmtId="182" fontId="12" fillId="0" borderId="8" xfId="0" applyNumberFormat="1" applyFont="1" applyBorder="1" applyAlignment="1">
      <alignment/>
    </xf>
    <xf numFmtId="182" fontId="12" fillId="0" borderId="9" xfId="0" applyNumberFormat="1" applyFont="1" applyBorder="1" applyAlignment="1">
      <alignment/>
    </xf>
    <xf numFmtId="182" fontId="12" fillId="0" borderId="11" xfId="0" applyNumberFormat="1" applyFont="1" applyBorder="1" applyAlignment="1">
      <alignment/>
    </xf>
    <xf numFmtId="182" fontId="30" fillId="0" borderId="11" xfId="0" applyNumberFormat="1" applyFont="1" applyBorder="1" applyAlignment="1">
      <alignment/>
    </xf>
    <xf numFmtId="182" fontId="12" fillId="0" borderId="12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82" fontId="11" fillId="0" borderId="0" xfId="0" applyNumberFormat="1" applyFont="1" applyBorder="1" applyAlignment="1">
      <alignment/>
    </xf>
    <xf numFmtId="182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182" fontId="22" fillId="0" borderId="0" xfId="0" applyNumberFormat="1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182" fontId="19" fillId="0" borderId="18" xfId="0" applyNumberFormat="1" applyFont="1" applyBorder="1" applyAlignment="1">
      <alignment/>
    </xf>
    <xf numFmtId="182" fontId="19" fillId="0" borderId="19" xfId="0" applyNumberFormat="1" applyFont="1" applyBorder="1" applyAlignment="1">
      <alignment/>
    </xf>
    <xf numFmtId="182" fontId="12" fillId="0" borderId="20" xfId="0" applyNumberFormat="1" applyFont="1" applyBorder="1" applyAlignment="1">
      <alignment/>
    </xf>
    <xf numFmtId="182" fontId="12" fillId="0" borderId="19" xfId="0" applyNumberFormat="1" applyFont="1" applyBorder="1" applyAlignment="1">
      <alignment/>
    </xf>
    <xf numFmtId="182" fontId="12" fillId="0" borderId="21" xfId="0" applyNumberFormat="1" applyFont="1" applyBorder="1" applyAlignment="1">
      <alignment/>
    </xf>
    <xf numFmtId="182" fontId="19" fillId="0" borderId="14" xfId="0" applyNumberFormat="1" applyFont="1" applyBorder="1" applyAlignment="1">
      <alignment/>
    </xf>
    <xf numFmtId="182" fontId="19" fillId="0" borderId="15" xfId="0" applyNumberFormat="1" applyFont="1" applyBorder="1" applyAlignment="1">
      <alignment/>
    </xf>
    <xf numFmtId="182" fontId="12" fillId="0" borderId="22" xfId="0" applyNumberFormat="1" applyFont="1" applyBorder="1" applyAlignment="1">
      <alignment/>
    </xf>
    <xf numFmtId="182" fontId="12" fillId="0" borderId="15" xfId="0" applyNumberFormat="1" applyFont="1" applyBorder="1" applyAlignment="1">
      <alignment/>
    </xf>
    <xf numFmtId="182" fontId="12" fillId="0" borderId="16" xfId="0" applyNumberFormat="1" applyFont="1" applyBorder="1" applyAlignment="1">
      <alignment/>
    </xf>
    <xf numFmtId="182" fontId="30" fillId="0" borderId="12" xfId="0" applyNumberFormat="1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182" fontId="18" fillId="0" borderId="2" xfId="0" applyNumberFormat="1" applyFont="1" applyFill="1" applyBorder="1" applyAlignment="1" applyProtection="1">
      <alignment horizontal="center" wrapText="1"/>
      <protection/>
    </xf>
    <xf numFmtId="180" fontId="15" fillId="0" borderId="23" xfId="0" applyNumberFormat="1" applyFont="1" applyFill="1" applyBorder="1" applyAlignment="1">
      <alignment horizontal="right"/>
    </xf>
    <xf numFmtId="182" fontId="15" fillId="0" borderId="23" xfId="0" applyNumberFormat="1" applyFont="1" applyFill="1" applyBorder="1" applyAlignment="1" applyProtection="1">
      <alignment horizontal="right"/>
      <protection/>
    </xf>
    <xf numFmtId="182" fontId="15" fillId="0" borderId="23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186" fontId="12" fillId="0" borderId="0" xfId="0" applyNumberFormat="1" applyFont="1" applyAlignment="1" applyProtection="1">
      <alignment/>
      <protection locked="0"/>
    </xf>
    <xf numFmtId="180" fontId="12" fillId="0" borderId="0" xfId="0" applyNumberFormat="1" applyFont="1" applyAlignment="1" applyProtection="1">
      <alignment/>
      <protection locked="0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7" fillId="3" borderId="25" xfId="0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 applyProtection="1">
      <alignment horizontal="center"/>
      <protection locked="0"/>
    </xf>
    <xf numFmtId="0" fontId="1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8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182" fontId="31" fillId="0" borderId="0" xfId="0" applyNumberFormat="1" applyFont="1" applyAlignment="1">
      <alignment/>
    </xf>
    <xf numFmtId="0" fontId="19" fillId="0" borderId="0" xfId="0" applyFont="1" applyAlignment="1">
      <alignment/>
    </xf>
    <xf numFmtId="0" fontId="12" fillId="0" borderId="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 applyProtection="1">
      <alignment horizontal="center" wrapText="1"/>
      <protection/>
    </xf>
    <xf numFmtId="182" fontId="15" fillId="0" borderId="9" xfId="21" applyNumberFormat="1" applyFont="1" applyFill="1" applyBorder="1" applyAlignment="1">
      <alignment horizontal="right" wrapText="1"/>
      <protection/>
    </xf>
    <xf numFmtId="182" fontId="15" fillId="0" borderId="27" xfId="21" applyNumberFormat="1" applyFont="1" applyBorder="1" applyAlignment="1">
      <alignment horizontal="right"/>
      <protection/>
    </xf>
    <xf numFmtId="0" fontId="25" fillId="0" borderId="2" xfId="0" applyFont="1" applyFill="1" applyBorder="1" applyAlignment="1" applyProtection="1">
      <alignment horizontal="center" wrapText="1"/>
      <protection/>
    </xf>
    <xf numFmtId="182" fontId="34" fillId="0" borderId="28" xfId="0" applyNumberFormat="1" applyFont="1" applyFill="1" applyBorder="1" applyAlignment="1" applyProtection="1">
      <alignment/>
      <protection locked="0"/>
    </xf>
    <xf numFmtId="180" fontId="34" fillId="0" borderId="28" xfId="0" applyNumberFormat="1" applyFont="1" applyFill="1" applyBorder="1" applyAlignment="1" applyProtection="1">
      <alignment/>
      <protection locked="0"/>
    </xf>
    <xf numFmtId="182" fontId="34" fillId="0" borderId="29" xfId="0" applyNumberFormat="1" applyFont="1" applyFill="1" applyBorder="1" applyAlignment="1" applyProtection="1">
      <alignment/>
      <protection locked="0"/>
    </xf>
    <xf numFmtId="180" fontId="34" fillId="0" borderId="29" xfId="0" applyNumberFormat="1" applyFont="1" applyFill="1" applyBorder="1" applyAlignment="1" applyProtection="1">
      <alignment/>
      <protection locked="0"/>
    </xf>
    <xf numFmtId="180" fontId="34" fillId="3" borderId="2" xfId="0" applyNumberFormat="1" applyFont="1" applyFill="1" applyBorder="1" applyAlignment="1" applyProtection="1">
      <alignment/>
      <protection locked="0"/>
    </xf>
    <xf numFmtId="180" fontId="34" fillId="0" borderId="2" xfId="0" applyNumberFormat="1" applyFont="1" applyFill="1" applyBorder="1" applyAlignment="1" applyProtection="1">
      <alignment/>
      <protection locked="0"/>
    </xf>
    <xf numFmtId="182" fontId="34" fillId="0" borderId="2" xfId="0" applyNumberFormat="1" applyFont="1" applyFill="1" applyBorder="1" applyAlignment="1" applyProtection="1">
      <alignment/>
      <protection/>
    </xf>
    <xf numFmtId="182" fontId="15" fillId="0" borderId="30" xfId="21" applyNumberFormat="1" applyFont="1" applyBorder="1" applyAlignment="1">
      <alignment horizontal="right"/>
      <protection/>
    </xf>
    <xf numFmtId="182" fontId="15" fillId="0" borderId="7" xfId="21" applyNumberFormat="1" applyFont="1" applyBorder="1" applyAlignment="1">
      <alignment horizontal="right"/>
      <protection/>
    </xf>
    <xf numFmtId="182" fontId="19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85" fontId="26" fillId="0" borderId="0" xfId="0" applyNumberFormat="1" applyFont="1" applyAlignment="1">
      <alignment/>
    </xf>
    <xf numFmtId="182" fontId="18" fillId="0" borderId="27" xfId="21" applyNumberFormat="1" applyFont="1" applyBorder="1" applyAlignment="1">
      <alignment horizontal="right"/>
      <protection/>
    </xf>
    <xf numFmtId="0" fontId="18" fillId="0" borderId="1" xfId="0" applyFont="1" applyBorder="1" applyAlignment="1">
      <alignment horizontal="right" vertical="top" wrapText="1"/>
    </xf>
    <xf numFmtId="182" fontId="15" fillId="0" borderId="31" xfId="21" applyNumberFormat="1" applyFont="1" applyBorder="1" applyAlignment="1">
      <alignment horizontal="right"/>
      <protection/>
    </xf>
    <xf numFmtId="180" fontId="34" fillId="3" borderId="3" xfId="0" applyNumberFormat="1" applyFont="1" applyFill="1" applyBorder="1" applyAlignment="1" applyProtection="1">
      <alignment/>
      <protection locked="0"/>
    </xf>
    <xf numFmtId="182" fontId="19" fillId="0" borderId="32" xfId="0" applyNumberFormat="1" applyFont="1" applyBorder="1" applyAlignment="1">
      <alignment/>
    </xf>
    <xf numFmtId="180" fontId="15" fillId="0" borderId="27" xfId="0" applyNumberFormat="1" applyFont="1" applyFill="1" applyBorder="1" applyAlignment="1" applyProtection="1">
      <alignment wrapText="1"/>
      <protection/>
    </xf>
    <xf numFmtId="180" fontId="15" fillId="0" borderId="30" xfId="0" applyNumberFormat="1" applyFont="1" applyFill="1" applyBorder="1" applyAlignment="1" applyProtection="1">
      <alignment wrapText="1"/>
      <protection/>
    </xf>
    <xf numFmtId="182" fontId="15" fillId="0" borderId="33" xfId="0" applyNumberFormat="1" applyFont="1" applyBorder="1" applyAlignment="1">
      <alignment/>
    </xf>
    <xf numFmtId="182" fontId="15" fillId="0" borderId="27" xfId="0" applyNumberFormat="1" applyFont="1" applyBorder="1" applyAlignment="1">
      <alignment/>
    </xf>
    <xf numFmtId="182" fontId="18" fillId="0" borderId="30" xfId="21" applyNumberFormat="1" applyFont="1" applyBorder="1" applyAlignment="1">
      <alignment horizontal="right"/>
      <protection/>
    </xf>
    <xf numFmtId="183" fontId="33" fillId="0" borderId="0" xfId="0" applyNumberFormat="1" applyFont="1" applyAlignment="1">
      <alignment/>
    </xf>
    <xf numFmtId="182" fontId="18" fillId="0" borderId="34" xfId="21" applyNumberFormat="1" applyFont="1" applyBorder="1" applyAlignment="1">
      <alignment horizontal="right"/>
      <protection/>
    </xf>
    <xf numFmtId="0" fontId="15" fillId="0" borderId="35" xfId="0" applyFont="1" applyBorder="1" applyAlignment="1">
      <alignment horizontal="right" vertical="top" wrapText="1"/>
    </xf>
    <xf numFmtId="0" fontId="15" fillId="0" borderId="36" xfId="21" applyFont="1" applyBorder="1" applyAlignment="1">
      <alignment horizontal="right" vertical="top"/>
      <protection/>
    </xf>
    <xf numFmtId="0" fontId="15" fillId="0" borderId="37" xfId="21" applyFont="1" applyBorder="1" applyAlignment="1">
      <alignment horizontal="right" vertical="top"/>
      <protection/>
    </xf>
    <xf numFmtId="0" fontId="12" fillId="0" borderId="38" xfId="0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 applyProtection="1">
      <alignment horizontal="right" vertical="top" wrapText="1"/>
      <protection/>
    </xf>
    <xf numFmtId="49" fontId="15" fillId="0" borderId="15" xfId="0" applyNumberFormat="1" applyFont="1" applyFill="1" applyBorder="1" applyAlignment="1" applyProtection="1">
      <alignment horizontal="right" vertical="top" wrapText="1"/>
      <protection/>
    </xf>
    <xf numFmtId="49" fontId="15" fillId="0" borderId="40" xfId="0" applyNumberFormat="1" applyFont="1" applyFill="1" applyBorder="1" applyAlignment="1" applyProtection="1">
      <alignment horizontal="right" vertical="top" wrapText="1"/>
      <protection/>
    </xf>
    <xf numFmtId="0" fontId="15" fillId="0" borderId="41" xfId="0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top" wrapText="1"/>
    </xf>
    <xf numFmtId="0" fontId="18" fillId="0" borderId="38" xfId="0" applyFont="1" applyFill="1" applyBorder="1" applyAlignment="1">
      <alignment horizontal="right" vertical="center" wrapText="1"/>
    </xf>
    <xf numFmtId="0" fontId="15" fillId="0" borderId="40" xfId="0" applyFont="1" applyFill="1" applyBorder="1" applyAlignment="1" applyProtection="1">
      <alignment horizontal="right" vertical="top" wrapText="1"/>
      <protection/>
    </xf>
    <xf numFmtId="0" fontId="15" fillId="0" borderId="15" xfId="0" applyNumberFormat="1" applyFont="1" applyFill="1" applyBorder="1" applyAlignment="1" applyProtection="1">
      <alignment horizontal="right" vertical="top" wrapText="1"/>
      <protection/>
    </xf>
    <xf numFmtId="0" fontId="15" fillId="0" borderId="15" xfId="0" applyFont="1" applyFill="1" applyBorder="1" applyAlignment="1" applyProtection="1">
      <alignment horizontal="right" vertical="top" wrapText="1"/>
      <protection/>
    </xf>
    <xf numFmtId="0" fontId="15" fillId="0" borderId="15" xfId="0" applyFont="1" applyBorder="1" applyAlignment="1">
      <alignment horizontal="right" vertical="top" wrapText="1"/>
    </xf>
    <xf numFmtId="0" fontId="15" fillId="0" borderId="41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8" fillId="0" borderId="0" xfId="0" applyFont="1" applyAlignment="1">
      <alignment/>
    </xf>
    <xf numFmtId="18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18" fillId="0" borderId="5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15" fillId="0" borderId="39" xfId="0" applyNumberFormat="1" applyFont="1" applyFill="1" applyBorder="1" applyAlignment="1" applyProtection="1">
      <alignment horizontal="right" vertical="top"/>
      <protection/>
    </xf>
    <xf numFmtId="49" fontId="15" fillId="0" borderId="15" xfId="0" applyNumberFormat="1" applyFont="1" applyFill="1" applyBorder="1" applyAlignment="1" applyProtection="1">
      <alignment horizontal="right" vertical="top"/>
      <protection/>
    </xf>
    <xf numFmtId="49" fontId="15" fillId="0" borderId="40" xfId="0" applyNumberFormat="1" applyFont="1" applyFill="1" applyBorder="1" applyAlignment="1" applyProtection="1">
      <alignment horizontal="right" vertical="top"/>
      <protection/>
    </xf>
    <xf numFmtId="0" fontId="15" fillId="0" borderId="40" xfId="0" applyNumberFormat="1" applyFont="1" applyFill="1" applyBorder="1" applyAlignment="1" applyProtection="1">
      <alignment horizontal="right" vertical="top"/>
      <protection/>
    </xf>
    <xf numFmtId="0" fontId="15" fillId="0" borderId="15" xfId="0" applyNumberFormat="1" applyFont="1" applyFill="1" applyBorder="1" applyAlignment="1" applyProtection="1">
      <alignment horizontal="right" vertical="top"/>
      <protection/>
    </xf>
    <xf numFmtId="0" fontId="15" fillId="0" borderId="41" xfId="0" applyFont="1" applyFill="1" applyBorder="1" applyAlignment="1" applyProtection="1">
      <alignment horizontal="right" vertical="top"/>
      <protection/>
    </xf>
    <xf numFmtId="0" fontId="15" fillId="0" borderId="42" xfId="0" applyFont="1" applyFill="1" applyBorder="1" applyAlignment="1" applyProtection="1">
      <alignment horizontal="right" vertical="top"/>
      <protection/>
    </xf>
    <xf numFmtId="0" fontId="36" fillId="0" borderId="0" xfId="0" applyFont="1" applyFill="1" applyAlignment="1">
      <alignment/>
    </xf>
    <xf numFmtId="0" fontId="18" fillId="0" borderId="43" xfId="0" applyFont="1" applyBorder="1" applyAlignment="1">
      <alignment horizontal="right" vertical="top" wrapText="1"/>
    </xf>
    <xf numFmtId="0" fontId="15" fillId="0" borderId="40" xfId="0" applyFont="1" applyFill="1" applyBorder="1" applyAlignment="1" applyProtection="1">
      <alignment horizontal="right" vertical="top"/>
      <protection/>
    </xf>
    <xf numFmtId="0" fontId="15" fillId="0" borderId="15" xfId="0" applyFont="1" applyFill="1" applyBorder="1" applyAlignment="1" applyProtection="1">
      <alignment horizontal="right" vertical="top"/>
      <protection/>
    </xf>
    <xf numFmtId="0" fontId="15" fillId="0" borderId="43" xfId="0" applyFont="1" applyFill="1" applyBorder="1" applyAlignment="1" applyProtection="1">
      <alignment horizontal="right" vertical="top"/>
      <protection/>
    </xf>
    <xf numFmtId="184" fontId="16" fillId="0" borderId="14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42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41" xfId="0" applyNumberFormat="1" applyFont="1" applyFill="1" applyBorder="1" applyAlignment="1" applyProtection="1">
      <alignment horizontal="right" vertical="top" wrapText="1"/>
      <protection hidden="1"/>
    </xf>
    <xf numFmtId="184" fontId="14" fillId="0" borderId="32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22" xfId="0" applyNumberFormat="1" applyFont="1" applyFill="1" applyBorder="1" applyAlignment="1" applyProtection="1">
      <alignment horizontal="right" vertical="top" wrapText="1"/>
      <protection hidden="1"/>
    </xf>
    <xf numFmtId="184" fontId="16" fillId="0" borderId="36" xfId="0" applyNumberFormat="1" applyFont="1" applyFill="1" applyBorder="1" applyAlignment="1" applyProtection="1">
      <alignment horizontal="right" vertical="top" wrapText="1"/>
      <protection hidden="1"/>
    </xf>
    <xf numFmtId="184" fontId="14" fillId="0" borderId="22" xfId="0" applyNumberFormat="1" applyFont="1" applyFill="1" applyBorder="1" applyAlignment="1" applyProtection="1">
      <alignment horizontal="right" vertical="top" wrapText="1"/>
      <protection hidden="1"/>
    </xf>
    <xf numFmtId="184" fontId="14" fillId="0" borderId="43" xfId="0" applyNumberFormat="1" applyFont="1" applyFill="1" applyBorder="1" applyAlignment="1" applyProtection="1">
      <alignment horizontal="right" vertical="top" wrapText="1"/>
      <protection hidden="1"/>
    </xf>
    <xf numFmtId="0" fontId="15" fillId="0" borderId="14" xfId="0" applyFont="1" applyFill="1" applyBorder="1" applyAlignment="1" applyProtection="1">
      <alignment horizontal="right" vertical="top"/>
      <protection/>
    </xf>
    <xf numFmtId="184" fontId="16" fillId="0" borderId="15" xfId="0" applyNumberFormat="1" applyFont="1" applyFill="1" applyBorder="1" applyAlignment="1" applyProtection="1">
      <alignment horizontal="right" vertical="top" wrapText="1"/>
      <protection hidden="1"/>
    </xf>
    <xf numFmtId="182" fontId="15" fillId="0" borderId="23" xfId="21" applyNumberFormat="1" applyFont="1" applyBorder="1" applyAlignment="1">
      <alignment horizontal="right"/>
      <protection/>
    </xf>
    <xf numFmtId="0" fontId="15" fillId="0" borderId="10" xfId="0" applyFont="1" applyBorder="1" applyAlignment="1">
      <alignment horizontal="left" vertical="top" wrapText="1"/>
    </xf>
    <xf numFmtId="0" fontId="15" fillId="0" borderId="44" xfId="0" applyFont="1" applyFill="1" applyBorder="1" applyAlignment="1" applyProtection="1">
      <alignment vertical="top" wrapText="1"/>
      <protection/>
    </xf>
    <xf numFmtId="0" fontId="15" fillId="0" borderId="29" xfId="0" applyFont="1" applyFill="1" applyBorder="1" applyAlignment="1" applyProtection="1">
      <alignment vertical="top" wrapText="1"/>
      <protection/>
    </xf>
    <xf numFmtId="0" fontId="15" fillId="0" borderId="45" xfId="0" applyFont="1" applyFill="1" applyBorder="1" applyAlignment="1" applyProtection="1">
      <alignment vertical="top" wrapText="1"/>
      <protection/>
    </xf>
    <xf numFmtId="0" fontId="15" fillId="0" borderId="10" xfId="0" applyFont="1" applyFill="1" applyBorder="1" applyAlignment="1" applyProtection="1">
      <alignment vertical="top" wrapText="1"/>
      <protection/>
    </xf>
    <xf numFmtId="0" fontId="15" fillId="0" borderId="29" xfId="0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vertical="top" wrapText="1"/>
      <protection/>
    </xf>
    <xf numFmtId="0" fontId="18" fillId="4" borderId="1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vertical="center"/>
    </xf>
    <xf numFmtId="0" fontId="18" fillId="4" borderId="38" xfId="0" applyFont="1" applyFill="1" applyBorder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5" fillId="0" borderId="46" xfId="0" applyFont="1" applyFill="1" applyBorder="1" applyAlignment="1" applyProtection="1">
      <alignment horizontal="left" vertical="top" wrapText="1"/>
      <protection/>
    </xf>
    <xf numFmtId="0" fontId="15" fillId="0" borderId="47" xfId="0" applyFont="1" applyFill="1" applyBorder="1" applyAlignment="1" applyProtection="1">
      <alignment horizontal="left" vertical="top" wrapText="1"/>
      <protection/>
    </xf>
    <xf numFmtId="182" fontId="18" fillId="4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4" borderId="1" xfId="21" applyFont="1" applyFill="1" applyBorder="1" applyAlignment="1">
      <alignment horizontal="right" vertical="center"/>
      <protection/>
    </xf>
    <xf numFmtId="182" fontId="18" fillId="4" borderId="5" xfId="21" applyNumberFormat="1" applyFont="1" applyFill="1" applyBorder="1" applyAlignment="1">
      <alignment vertical="center"/>
      <protection/>
    </xf>
    <xf numFmtId="0" fontId="15" fillId="0" borderId="48" xfId="0" applyFont="1" applyFill="1" applyBorder="1" applyAlignment="1" applyProtection="1">
      <alignment vertical="top" wrapText="1"/>
      <protection/>
    </xf>
    <xf numFmtId="0" fontId="15" fillId="0" borderId="6" xfId="0" applyFont="1" applyFill="1" applyBorder="1" applyAlignment="1" applyProtection="1">
      <alignment vertical="top" wrapText="1"/>
      <protection/>
    </xf>
    <xf numFmtId="10" fontId="16" fillId="0" borderId="44" xfId="0" applyNumberFormat="1" applyFont="1" applyFill="1" applyBorder="1" applyAlignment="1" applyProtection="1">
      <alignment vertical="top" wrapText="1"/>
      <protection hidden="1"/>
    </xf>
    <xf numFmtId="10" fontId="16" fillId="0" borderId="48" xfId="0" applyNumberFormat="1" applyFont="1" applyFill="1" applyBorder="1" applyAlignment="1" applyProtection="1">
      <alignment vertical="top" wrapText="1"/>
      <protection hidden="1"/>
    </xf>
    <xf numFmtId="10" fontId="16" fillId="0" borderId="24" xfId="0" applyNumberFormat="1" applyFont="1" applyFill="1" applyBorder="1" applyAlignment="1" applyProtection="1">
      <alignment vertical="top" wrapText="1"/>
      <protection hidden="1"/>
    </xf>
    <xf numFmtId="0" fontId="14" fillId="0" borderId="49" xfId="0" applyFont="1" applyFill="1" applyBorder="1" applyAlignment="1" applyProtection="1">
      <alignment horizontal="left" vertical="top" wrapText="1"/>
      <protection hidden="1"/>
    </xf>
    <xf numFmtId="0" fontId="16" fillId="0" borderId="8" xfId="0" applyFont="1" applyFill="1" applyBorder="1" applyAlignment="1" applyProtection="1">
      <alignment horizontal="left" vertical="top" wrapText="1"/>
      <protection hidden="1"/>
    </xf>
    <xf numFmtId="0" fontId="16" fillId="0" borderId="49" xfId="0" applyFont="1" applyFill="1" applyBorder="1" applyAlignment="1" applyProtection="1">
      <alignment horizontal="left" vertical="top" wrapText="1"/>
      <protection hidden="1"/>
    </xf>
    <xf numFmtId="0" fontId="14" fillId="0" borderId="4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Alignment="1">
      <alignment vertical="top"/>
    </xf>
    <xf numFmtId="0" fontId="18" fillId="4" borderId="38" xfId="21" applyFont="1" applyFill="1" applyBorder="1" applyAlignment="1">
      <alignment horizontal="right" vertical="center"/>
      <protection/>
    </xf>
    <xf numFmtId="182" fontId="18" fillId="4" borderId="5" xfId="21" applyNumberFormat="1" applyFont="1" applyFill="1" applyBorder="1" applyAlignment="1">
      <alignment horizontal="right" vertical="center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182" fontId="18" fillId="0" borderId="5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184" fontId="16" fillId="4" borderId="38" xfId="0" applyNumberFormat="1" applyFont="1" applyFill="1" applyBorder="1" applyAlignment="1" applyProtection="1">
      <alignment horizontal="right" vertical="center"/>
      <protection hidden="1"/>
    </xf>
    <xf numFmtId="0" fontId="15" fillId="4" borderId="38" xfId="21" applyFont="1" applyFill="1" applyBorder="1" applyAlignment="1">
      <alignment horizontal="right" vertical="center"/>
      <protection/>
    </xf>
    <xf numFmtId="182" fontId="18" fillId="0" borderId="38" xfId="0" applyNumberFormat="1" applyFont="1" applyBorder="1" applyAlignment="1">
      <alignment horizontal="right" vertical="center" wrapText="1"/>
    </xf>
    <xf numFmtId="0" fontId="18" fillId="0" borderId="50" xfId="0" applyFont="1" applyFill="1" applyBorder="1" applyAlignment="1">
      <alignment horizontal="right" vertical="center" wrapText="1"/>
    </xf>
    <xf numFmtId="182" fontId="18" fillId="0" borderId="24" xfId="0" applyNumberFormat="1" applyFont="1" applyFill="1" applyBorder="1" applyAlignment="1" applyProtection="1">
      <alignment horizontal="center" vertical="center" wrapText="1"/>
      <protection/>
    </xf>
    <xf numFmtId="182" fontId="18" fillId="0" borderId="2" xfId="0" applyNumberFormat="1" applyFont="1" applyFill="1" applyBorder="1" applyAlignment="1" applyProtection="1">
      <alignment horizontal="center" vertical="center" wrapText="1"/>
      <protection/>
    </xf>
    <xf numFmtId="182" fontId="34" fillId="3" borderId="17" xfId="0" applyNumberFormat="1" applyFont="1" applyFill="1" applyBorder="1" applyAlignment="1" applyProtection="1">
      <alignment/>
      <protection/>
    </xf>
    <xf numFmtId="182" fontId="34" fillId="3" borderId="1" xfId="0" applyNumberFormat="1" applyFont="1" applyFill="1" applyBorder="1" applyAlignment="1" applyProtection="1">
      <alignment/>
      <protection/>
    </xf>
    <xf numFmtId="0" fontId="15" fillId="0" borderId="46" xfId="0" applyFont="1" applyBorder="1" applyAlignment="1">
      <alignment horizontal="left" vertical="top" wrapText="1"/>
    </xf>
    <xf numFmtId="180" fontId="10" fillId="0" borderId="27" xfId="0" applyNumberFormat="1" applyFont="1" applyBorder="1" applyAlignment="1">
      <alignment wrapText="1"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4" borderId="13" xfId="0" applyFont="1" applyFill="1" applyBorder="1" applyAlignment="1" applyProtection="1">
      <alignment horizontal="center" vertical="top" wrapText="1"/>
      <protection/>
    </xf>
    <xf numFmtId="182" fontId="18" fillId="5" borderId="5" xfId="0" applyNumberFormat="1" applyFont="1" applyFill="1" applyBorder="1" applyAlignment="1" applyProtection="1">
      <alignment wrapText="1"/>
      <protection/>
    </xf>
    <xf numFmtId="0" fontId="18" fillId="4" borderId="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 applyProtection="1">
      <alignment horizontal="righ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182" fontId="23" fillId="0" borderId="7" xfId="21" applyNumberFormat="1" applyFont="1" applyFill="1" applyBorder="1" applyAlignment="1">
      <alignment/>
      <protection/>
    </xf>
    <xf numFmtId="182" fontId="15" fillId="0" borderId="27" xfId="0" applyNumberFormat="1" applyFont="1" applyFill="1" applyBorder="1" applyAlignment="1">
      <alignment horizontal="right"/>
    </xf>
    <xf numFmtId="0" fontId="18" fillId="4" borderId="52" xfId="0" applyFont="1" applyFill="1" applyBorder="1" applyAlignment="1">
      <alignment horizontal="center" vertical="center" wrapText="1"/>
    </xf>
    <xf numFmtId="49" fontId="14" fillId="4" borderId="52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52" xfId="0" applyFont="1" applyFill="1" applyBorder="1" applyAlignment="1" applyProtection="1">
      <alignment horizontal="center" vertical="center" wrapText="1"/>
      <protection hidden="1"/>
    </xf>
    <xf numFmtId="0" fontId="18" fillId="5" borderId="1" xfId="0" applyFont="1" applyFill="1" applyBorder="1" applyAlignment="1" applyProtection="1">
      <alignment horizontal="right" wrapText="1"/>
      <protection locked="0"/>
    </xf>
    <xf numFmtId="0" fontId="18" fillId="5" borderId="13" xfId="0" applyFont="1" applyFill="1" applyBorder="1" applyAlignment="1" applyProtection="1">
      <alignment horizontal="center" wrapText="1"/>
      <protection/>
    </xf>
    <xf numFmtId="182" fontId="18" fillId="4" borderId="5" xfId="0" applyNumberFormat="1" applyFont="1" applyFill="1" applyBorder="1" applyAlignment="1">
      <alignment horizontal="right" vertical="center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34" xfId="0" applyFont="1" applyFill="1" applyBorder="1" applyAlignment="1" applyProtection="1">
      <alignment horizontal="center" vertical="center" wrapText="1"/>
      <protection locked="0"/>
    </xf>
    <xf numFmtId="180" fontId="15" fillId="0" borderId="7" xfId="0" applyNumberFormat="1" applyFont="1" applyFill="1" applyBorder="1" applyAlignment="1">
      <alignment horizontal="right"/>
    </xf>
    <xf numFmtId="182" fontId="15" fillId="0" borderId="9" xfId="0" applyNumberFormat="1" applyFont="1" applyBorder="1" applyAlignment="1">
      <alignment horizontal="right"/>
    </xf>
    <xf numFmtId="182" fontId="15" fillId="0" borderId="30" xfId="0" applyNumberFormat="1" applyFont="1" applyBorder="1" applyAlignment="1">
      <alignment horizontal="right"/>
    </xf>
    <xf numFmtId="182" fontId="18" fillId="0" borderId="2" xfId="0" applyNumberFormat="1" applyFont="1" applyFill="1" applyBorder="1" applyAlignment="1">
      <alignment horizontal="right" vertical="center"/>
    </xf>
    <xf numFmtId="182" fontId="15" fillId="0" borderId="53" xfId="0" applyNumberFormat="1" applyFont="1" applyFill="1" applyBorder="1" applyAlignment="1">
      <alignment horizontal="right"/>
    </xf>
    <xf numFmtId="182" fontId="18" fillId="4" borderId="2" xfId="0" applyNumberFormat="1" applyFont="1" applyFill="1" applyBorder="1" applyAlignment="1">
      <alignment horizontal="right" vertical="center"/>
    </xf>
    <xf numFmtId="182" fontId="15" fillId="0" borderId="44" xfId="0" applyNumberFormat="1" applyFont="1" applyFill="1" applyBorder="1" applyAlignment="1">
      <alignment/>
    </xf>
    <xf numFmtId="182" fontId="15" fillId="0" borderId="44" xfId="0" applyNumberFormat="1" applyFont="1" applyFill="1" applyBorder="1" applyAlignment="1" applyProtection="1">
      <alignment/>
      <protection/>
    </xf>
    <xf numFmtId="182" fontId="15" fillId="0" borderId="48" xfId="0" applyNumberFormat="1" applyFont="1" applyFill="1" applyBorder="1" applyAlignment="1">
      <alignment/>
    </xf>
    <xf numFmtId="182" fontId="15" fillId="0" borderId="48" xfId="0" applyNumberFormat="1" applyFont="1" applyFill="1" applyBorder="1" applyAlignment="1" applyProtection="1">
      <alignment/>
      <protection/>
    </xf>
    <xf numFmtId="182" fontId="15" fillId="0" borderId="24" xfId="0" applyNumberFormat="1" applyFont="1" applyFill="1" applyBorder="1" applyAlignment="1" applyProtection="1">
      <alignment/>
      <protection/>
    </xf>
    <xf numFmtId="182" fontId="18" fillId="4" borderId="52" xfId="21" applyNumberFormat="1" applyFont="1" applyFill="1" applyBorder="1" applyAlignment="1">
      <alignment horizontal="right" vertical="center"/>
      <protection/>
    </xf>
    <xf numFmtId="182" fontId="15" fillId="0" borderId="10" xfId="0" applyNumberFormat="1" applyFont="1" applyFill="1" applyBorder="1" applyAlignment="1">
      <alignment horizontal="right"/>
    </xf>
    <xf numFmtId="182" fontId="18" fillId="0" borderId="47" xfId="0" applyNumberFormat="1" applyFont="1" applyFill="1" applyBorder="1" applyAlignment="1" applyProtection="1">
      <alignment horizontal="right" wrapText="1"/>
      <protection hidden="1"/>
    </xf>
    <xf numFmtId="182" fontId="15" fillId="0" borderId="47" xfId="0" applyNumberFormat="1" applyFont="1" applyFill="1" applyBorder="1" applyAlignment="1" applyProtection="1">
      <alignment horizontal="right" wrapText="1"/>
      <protection hidden="1"/>
    </xf>
    <xf numFmtId="182" fontId="15" fillId="0" borderId="8" xfId="0" applyNumberFormat="1" applyFont="1" applyFill="1" applyBorder="1" applyAlignment="1" applyProtection="1">
      <alignment horizontal="right" wrapText="1"/>
      <protection hidden="1"/>
    </xf>
    <xf numFmtId="182" fontId="18" fillId="0" borderId="49" xfId="0" applyNumberFormat="1" applyFont="1" applyFill="1" applyBorder="1" applyAlignment="1" applyProtection="1">
      <alignment horizontal="right" wrapText="1"/>
      <protection hidden="1"/>
    </xf>
    <xf numFmtId="182" fontId="15" fillId="0" borderId="10" xfId="21" applyNumberFormat="1" applyFont="1" applyFill="1" applyBorder="1" applyAlignment="1">
      <alignment horizontal="right"/>
      <protection/>
    </xf>
    <xf numFmtId="182" fontId="15" fillId="0" borderId="48" xfId="21" applyNumberFormat="1" applyFont="1" applyFill="1" applyBorder="1" applyAlignment="1">
      <alignment horizontal="right"/>
      <protection/>
    </xf>
    <xf numFmtId="182" fontId="18" fillId="0" borderId="24" xfId="21" applyNumberFormat="1" applyFont="1" applyFill="1" applyBorder="1" applyAlignment="1">
      <alignment horizontal="right"/>
      <protection/>
    </xf>
    <xf numFmtId="182" fontId="18" fillId="4" borderId="52" xfId="0" applyNumberFormat="1" applyFont="1" applyFill="1" applyBorder="1" applyAlignment="1">
      <alignment horizontal="right" vertical="center"/>
    </xf>
    <xf numFmtId="182" fontId="15" fillId="0" borderId="29" xfId="0" applyNumberFormat="1" applyFont="1" applyFill="1" applyBorder="1" applyAlignment="1">
      <alignment horizontal="right"/>
    </xf>
    <xf numFmtId="182" fontId="15" fillId="0" borderId="10" xfId="0" applyNumberFormat="1" applyFont="1" applyFill="1" applyBorder="1" applyAlignment="1">
      <alignment horizontal="right" wrapText="1" shrinkToFit="1"/>
    </xf>
    <xf numFmtId="182" fontId="18" fillId="5" borderId="2" xfId="0" applyNumberFormat="1" applyFont="1" applyFill="1" applyBorder="1" applyAlignment="1" applyProtection="1">
      <alignment wrapText="1"/>
      <protection/>
    </xf>
    <xf numFmtId="182" fontId="15" fillId="0" borderId="0" xfId="0" applyNumberFormat="1" applyFont="1" applyFill="1" applyBorder="1" applyAlignment="1">
      <alignment horizontal="right"/>
    </xf>
    <xf numFmtId="182" fontId="10" fillId="0" borderId="48" xfId="0" applyNumberFormat="1" applyFont="1" applyFill="1" applyBorder="1" applyAlignment="1">
      <alignment wrapText="1"/>
    </xf>
    <xf numFmtId="182" fontId="10" fillId="0" borderId="45" xfId="0" applyNumberFormat="1" applyFont="1" applyFill="1" applyBorder="1" applyAlignment="1">
      <alignment wrapText="1"/>
    </xf>
    <xf numFmtId="182" fontId="15" fillId="0" borderId="45" xfId="19" applyNumberFormat="1" applyFont="1" applyFill="1" applyBorder="1" applyAlignment="1" applyProtection="1">
      <alignment/>
      <protection/>
    </xf>
    <xf numFmtId="182" fontId="29" fillId="4" borderId="2" xfId="0" applyNumberFormat="1" applyFont="1" applyFill="1" applyBorder="1" applyAlignment="1">
      <alignment vertical="center" wrapText="1"/>
    </xf>
    <xf numFmtId="182" fontId="15" fillId="0" borderId="44" xfId="0" applyNumberFormat="1" applyFont="1" applyFill="1" applyBorder="1" applyAlignment="1">
      <alignment horizontal="right" wrapText="1" shrinkToFit="1"/>
    </xf>
    <xf numFmtId="182" fontId="10" fillId="0" borderId="29" xfId="0" applyNumberFormat="1" applyFont="1" applyFill="1" applyBorder="1" applyAlignment="1">
      <alignment wrapText="1"/>
    </xf>
    <xf numFmtId="182" fontId="18" fillId="4" borderId="2" xfId="21" applyNumberFormat="1" applyFont="1" applyFill="1" applyBorder="1" applyAlignment="1">
      <alignment vertical="center"/>
      <protection/>
    </xf>
    <xf numFmtId="182" fontId="15" fillId="0" borderId="44" xfId="0" applyNumberFormat="1" applyFont="1" applyFill="1" applyBorder="1" applyAlignment="1">
      <alignment horizontal="right"/>
    </xf>
    <xf numFmtId="182" fontId="15" fillId="0" borderId="54" xfId="0" applyNumberFormat="1" applyFont="1" applyBorder="1" applyAlignment="1">
      <alignment/>
    </xf>
    <xf numFmtId="182" fontId="15" fillId="0" borderId="10" xfId="0" applyNumberFormat="1" applyFont="1" applyFill="1" applyBorder="1" applyAlignment="1" applyProtection="1">
      <alignment horizontal="right"/>
      <protection/>
    </xf>
    <xf numFmtId="182" fontId="15" fillId="0" borderId="8" xfId="21" applyNumberFormat="1" applyFont="1" applyFill="1" applyBorder="1" applyAlignment="1">
      <alignment horizontal="right" wrapText="1"/>
      <protection/>
    </xf>
    <xf numFmtId="182" fontId="15" fillId="0" borderId="10" xfId="21" applyNumberFormat="1" applyFont="1" applyFill="1" applyBorder="1" applyAlignment="1">
      <alignment horizontal="right" wrapText="1"/>
      <protection/>
    </xf>
    <xf numFmtId="182" fontId="15" fillId="0" borderId="8" xfId="0" applyNumberFormat="1" applyFont="1" applyFill="1" applyBorder="1" applyAlignment="1">
      <alignment horizontal="right" wrapText="1"/>
    </xf>
    <xf numFmtId="182" fontId="15" fillId="0" borderId="10" xfId="0" applyNumberFormat="1" applyFont="1" applyFill="1" applyBorder="1" applyAlignment="1" applyProtection="1">
      <alignment/>
      <protection/>
    </xf>
    <xf numFmtId="182" fontId="15" fillId="0" borderId="29" xfId="0" applyNumberFormat="1" applyFont="1" applyFill="1" applyBorder="1" applyAlignment="1" applyProtection="1">
      <alignment/>
      <protection/>
    </xf>
    <xf numFmtId="182" fontId="15" fillId="0" borderId="10" xfId="0" applyNumberFormat="1" applyFont="1" applyFill="1" applyBorder="1" applyAlignment="1">
      <alignment horizontal="right" wrapText="1"/>
    </xf>
    <xf numFmtId="182" fontId="15" fillId="0" borderId="49" xfId="21" applyNumberFormat="1" applyFont="1" applyFill="1" applyBorder="1" applyAlignment="1">
      <alignment horizontal="right" wrapText="1"/>
      <protection/>
    </xf>
    <xf numFmtId="182" fontId="15" fillId="0" borderId="48" xfId="21" applyNumberFormat="1" applyFont="1" applyFill="1" applyBorder="1" applyAlignment="1">
      <alignment horizontal="right" wrapText="1"/>
      <protection/>
    </xf>
    <xf numFmtId="182" fontId="15" fillId="0" borderId="29" xfId="0" applyNumberFormat="1" applyFont="1" applyFill="1" applyBorder="1" applyAlignment="1" applyProtection="1">
      <alignment wrapText="1"/>
      <protection/>
    </xf>
    <xf numFmtId="182" fontId="15" fillId="0" borderId="48" xfId="0" applyNumberFormat="1" applyFont="1" applyFill="1" applyBorder="1" applyAlignment="1" applyProtection="1">
      <alignment wrapText="1"/>
      <protection/>
    </xf>
    <xf numFmtId="182" fontId="15" fillId="0" borderId="6" xfId="21" applyNumberFormat="1" applyFont="1" applyFill="1" applyBorder="1" applyAlignment="1">
      <alignment horizontal="right"/>
      <protection/>
    </xf>
    <xf numFmtId="182" fontId="15" fillId="0" borderId="4" xfId="21" applyNumberFormat="1" applyFont="1" applyFill="1" applyBorder="1" applyAlignment="1">
      <alignment horizontal="right"/>
      <protection/>
    </xf>
    <xf numFmtId="182" fontId="18" fillId="0" borderId="4" xfId="21" applyNumberFormat="1" applyFont="1" applyFill="1" applyBorder="1" applyAlignment="1">
      <alignment horizontal="right"/>
      <protection/>
    </xf>
    <xf numFmtId="182" fontId="42" fillId="0" borderId="10" xfId="21" applyNumberFormat="1" applyFont="1" applyFill="1" applyBorder="1" applyAlignment="1">
      <alignment horizontal="right" wrapText="1"/>
      <protection/>
    </xf>
    <xf numFmtId="0" fontId="0" fillId="0" borderId="10" xfId="18" applyBorder="1">
      <alignment/>
      <protection/>
    </xf>
    <xf numFmtId="0" fontId="0" fillId="3" borderId="10" xfId="18" applyFill="1" applyBorder="1">
      <alignment/>
      <protection/>
    </xf>
    <xf numFmtId="0" fontId="0" fillId="0" borderId="10" xfId="18" applyFont="1" applyBorder="1">
      <alignment/>
      <protection/>
    </xf>
    <xf numFmtId="0" fontId="0" fillId="0" borderId="10" xfId="20" applyBorder="1">
      <alignment/>
      <protection/>
    </xf>
    <xf numFmtId="0" fontId="0" fillId="3" borderId="10" xfId="20" applyFill="1" applyBorder="1">
      <alignment/>
      <protection/>
    </xf>
    <xf numFmtId="0" fontId="0" fillId="0" borderId="10" xfId="20" applyFont="1" applyBorder="1">
      <alignment/>
      <protection/>
    </xf>
    <xf numFmtId="0" fontId="0" fillId="0" borderId="10" xfId="22" applyBorder="1">
      <alignment/>
      <protection/>
    </xf>
    <xf numFmtId="0" fontId="0" fillId="0" borderId="10" xfId="22" applyFont="1" applyBorder="1">
      <alignment/>
      <protection/>
    </xf>
    <xf numFmtId="182" fontId="19" fillId="0" borderId="27" xfId="0" applyNumberFormat="1" applyFont="1" applyFill="1" applyBorder="1" applyAlignment="1">
      <alignment horizontal="right" wrapText="1" shrinkToFit="1"/>
    </xf>
    <xf numFmtId="180" fontId="40" fillId="0" borderId="10" xfId="18" applyNumberFormat="1" applyFont="1" applyBorder="1">
      <alignment/>
      <protection/>
    </xf>
    <xf numFmtId="0" fontId="40" fillId="0" borderId="10" xfId="20" applyFont="1" applyBorder="1">
      <alignment/>
      <protection/>
    </xf>
    <xf numFmtId="180" fontId="40" fillId="0" borderId="10" xfId="20" applyNumberFormat="1" applyFont="1" applyBorder="1">
      <alignment/>
      <protection/>
    </xf>
    <xf numFmtId="0" fontId="40" fillId="3" borderId="10" xfId="20" applyFont="1" applyFill="1" applyBorder="1">
      <alignment/>
      <protection/>
    </xf>
    <xf numFmtId="182" fontId="33" fillId="0" borderId="0" xfId="0" applyNumberFormat="1" applyFont="1" applyAlignment="1">
      <alignment/>
    </xf>
    <xf numFmtId="182" fontId="33" fillId="0" borderId="0" xfId="0" applyNumberFormat="1" applyFont="1" applyAlignment="1">
      <alignment horizontal="left" indent="4"/>
    </xf>
    <xf numFmtId="0" fontId="0" fillId="0" borderId="10" xfId="23" applyBorder="1">
      <alignment/>
      <protection/>
    </xf>
    <xf numFmtId="180" fontId="0" fillId="0" borderId="10" xfId="23" applyNumberFormat="1" applyBorder="1">
      <alignment/>
      <protection/>
    </xf>
    <xf numFmtId="180" fontId="43" fillId="3" borderId="10" xfId="23" applyNumberFormat="1" applyFont="1" applyFill="1" applyBorder="1">
      <alignment/>
      <protection/>
    </xf>
    <xf numFmtId="200" fontId="32" fillId="0" borderId="10" xfId="0" applyNumberFormat="1" applyBorder="1" applyAlignment="1">
      <alignment vertical="center" wrapText="1"/>
    </xf>
    <xf numFmtId="0" fontId="12" fillId="0" borderId="52" xfId="0" applyFont="1" applyFill="1" applyBorder="1" applyAlignment="1">
      <alignment horizontal="center" vertical="center" wrapText="1"/>
    </xf>
    <xf numFmtId="182" fontId="18" fillId="0" borderId="4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182" fontId="19" fillId="0" borderId="10" xfId="0" applyNumberFormat="1" applyFont="1" applyFill="1" applyBorder="1" applyAlignment="1">
      <alignment horizontal="right" wrapText="1" shrinkToFit="1"/>
    </xf>
    <xf numFmtId="182" fontId="18" fillId="0" borderId="52" xfId="0" applyNumberFormat="1" applyFont="1" applyFill="1" applyBorder="1" applyAlignment="1" applyProtection="1">
      <alignment horizontal="center" vertical="center" wrapText="1"/>
      <protection/>
    </xf>
    <xf numFmtId="182" fontId="15" fillId="0" borderId="55" xfId="0" applyNumberFormat="1" applyFont="1" applyFill="1" applyBorder="1" applyAlignment="1">
      <alignment horizontal="right"/>
    </xf>
    <xf numFmtId="182" fontId="15" fillId="0" borderId="46" xfId="0" applyNumberFormat="1" applyFont="1" applyFill="1" applyBorder="1" applyAlignment="1">
      <alignment horizontal="right"/>
    </xf>
    <xf numFmtId="0" fontId="18" fillId="0" borderId="39" xfId="0" applyFont="1" applyFill="1" applyBorder="1" applyAlignment="1">
      <alignment horizontal="right" vertical="center" wrapText="1"/>
    </xf>
    <xf numFmtId="0" fontId="18" fillId="0" borderId="53" xfId="0" applyFont="1" applyFill="1" applyBorder="1" applyAlignment="1" applyProtection="1">
      <alignment horizontal="center" vertical="center" wrapText="1"/>
      <protection/>
    </xf>
    <xf numFmtId="182" fontId="18" fillId="0" borderId="53" xfId="0" applyNumberFormat="1" applyFont="1" applyFill="1" applyBorder="1" applyAlignment="1">
      <alignment horizontal="right" vertical="center"/>
    </xf>
    <xf numFmtId="182" fontId="18" fillId="0" borderId="55" xfId="0" applyNumberFormat="1" applyFont="1" applyFill="1" applyBorder="1" applyAlignment="1">
      <alignment horizontal="right" vertical="center"/>
    </xf>
    <xf numFmtId="182" fontId="18" fillId="0" borderId="56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top" wrapText="1"/>
      <protection/>
    </xf>
    <xf numFmtId="0" fontId="15" fillId="0" borderId="0" xfId="0" applyFont="1" applyFill="1" applyBorder="1" applyAlignment="1" applyProtection="1">
      <alignment vertical="top" wrapText="1"/>
      <protection/>
    </xf>
    <xf numFmtId="182" fontId="15" fillId="0" borderId="0" xfId="0" applyNumberFormat="1" applyFont="1" applyBorder="1" applyAlignment="1">
      <alignment horizontal="right"/>
    </xf>
    <xf numFmtId="0" fontId="18" fillId="4" borderId="0" xfId="0" applyFont="1" applyFill="1" applyBorder="1" applyAlignment="1">
      <alignment horizontal="right" vertical="center" wrapText="1"/>
    </xf>
    <xf numFmtId="49" fontId="18" fillId="4" borderId="0" xfId="0" applyNumberFormat="1" applyFont="1" applyFill="1" applyBorder="1" applyAlignment="1" applyProtection="1">
      <alignment horizontal="center" vertical="center" wrapText="1"/>
      <protection hidden="1"/>
    </xf>
    <xf numFmtId="182" fontId="18" fillId="4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182" fontId="18" fillId="0" borderId="0" xfId="0" applyNumberFormat="1" applyFont="1" applyFill="1" applyBorder="1" applyAlignment="1">
      <alignment horizontal="right" vertical="center"/>
    </xf>
    <xf numFmtId="184" fontId="18" fillId="0" borderId="0" xfId="0" applyNumberFormat="1" applyFont="1" applyFill="1" applyBorder="1" applyAlignment="1" applyProtection="1">
      <alignment horizontal="righ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182" fontId="18" fillId="0" borderId="0" xfId="0" applyNumberFormat="1" applyFont="1" applyFill="1" applyBorder="1" applyAlignment="1" applyProtection="1">
      <alignment horizontal="right" wrapText="1"/>
      <protection hidden="1"/>
    </xf>
    <xf numFmtId="182" fontId="18" fillId="0" borderId="0" xfId="0" applyNumberFormat="1" applyFont="1" applyBorder="1" applyAlignment="1">
      <alignment horizontal="right"/>
    </xf>
    <xf numFmtId="184" fontId="15" fillId="0" borderId="0" xfId="0" applyNumberFormat="1" applyFont="1" applyFill="1" applyBorder="1" applyAlignment="1" applyProtection="1">
      <alignment horizontal="right" vertical="top" wrapText="1"/>
      <protection hidden="1"/>
    </xf>
    <xf numFmtId="0" fontId="15" fillId="0" borderId="0" xfId="0" applyFont="1" applyFill="1" applyBorder="1" applyAlignment="1" applyProtection="1">
      <alignment horizontal="left" vertical="top" wrapText="1"/>
      <protection hidden="1"/>
    </xf>
    <xf numFmtId="182" fontId="35" fillId="0" borderId="0" xfId="0" applyNumberFormat="1" applyFont="1" applyBorder="1" applyAlignment="1">
      <alignment horizontal="right"/>
    </xf>
    <xf numFmtId="182" fontId="18" fillId="0" borderId="0" xfId="0" applyNumberFormat="1" applyFont="1" applyFill="1" applyBorder="1" applyAlignment="1">
      <alignment horizontal="right"/>
    </xf>
    <xf numFmtId="184" fontId="18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0" applyFont="1" applyFill="1" applyBorder="1" applyAlignment="1" applyProtection="1">
      <alignment horizontal="center" vertical="center" wrapText="1"/>
      <protection hidden="1"/>
    </xf>
    <xf numFmtId="0" fontId="18" fillId="4" borderId="24" xfId="0" applyFont="1" applyFill="1" applyBorder="1" applyAlignment="1">
      <alignment horizontal="center" vertical="center" wrapText="1"/>
    </xf>
    <xf numFmtId="182" fontId="18" fillId="4" borderId="24" xfId="0" applyNumberFormat="1" applyFont="1" applyFill="1" applyBorder="1" applyAlignment="1">
      <alignment horizontal="right" vertical="center"/>
    </xf>
    <xf numFmtId="182" fontId="18" fillId="4" borderId="26" xfId="0" applyNumberFormat="1" applyFont="1" applyFill="1" applyBorder="1" applyAlignment="1">
      <alignment horizontal="right" vertical="center"/>
    </xf>
    <xf numFmtId="180" fontId="15" fillId="0" borderId="10" xfId="0" applyNumberFormat="1" applyFont="1" applyFill="1" applyBorder="1" applyAlignment="1">
      <alignment horizontal="right"/>
    </xf>
    <xf numFmtId="182" fontId="18" fillId="0" borderId="53" xfId="0" applyNumberFormat="1" applyFont="1" applyFill="1" applyBorder="1" applyAlignment="1" applyProtection="1">
      <alignment horizontal="center" vertical="center" wrapText="1"/>
      <protection/>
    </xf>
    <xf numFmtId="182" fontId="15" fillId="0" borderId="10" xfId="0" applyNumberFormat="1" applyFont="1" applyBorder="1" applyAlignment="1">
      <alignment/>
    </xf>
    <xf numFmtId="182" fontId="15" fillId="6" borderId="5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41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3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180" fontId="24" fillId="2" borderId="37" xfId="0" applyNumberFormat="1" applyFont="1" applyFill="1" applyBorder="1" applyAlignment="1" applyProtection="1">
      <alignment horizontal="center" vertical="center" wrapText="1"/>
      <protection locked="0"/>
    </xf>
    <xf numFmtId="180" fontId="24" fillId="2" borderId="50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>
      <alignment horizontal="center" vertical="center" wrapText="1"/>
    </xf>
    <xf numFmtId="186" fontId="18" fillId="0" borderId="0" xfId="0" applyNumberFormat="1" applyFont="1" applyAlignment="1" applyProtection="1">
      <alignment horizontal="center" vertical="center" wrapText="1"/>
      <protection locked="0"/>
    </xf>
    <xf numFmtId="0" fontId="24" fillId="2" borderId="60" xfId="0" applyFont="1" applyFill="1" applyBorder="1" applyAlignment="1" applyProtection="1">
      <alignment horizontal="center" vertical="center" wrapText="1"/>
      <protection locked="0"/>
    </xf>
    <xf numFmtId="0" fontId="24" fillId="2" borderId="61" xfId="0" applyFont="1" applyFill="1" applyBorder="1" applyAlignment="1" applyProtection="1">
      <alignment horizontal="center" vertical="center" wrapText="1"/>
      <protection locked="0"/>
    </xf>
    <xf numFmtId="0" fontId="24" fillId="2" borderId="62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>
      <alignment horizontal="center" vertical="center" wrapText="1"/>
    </xf>
    <xf numFmtId="0" fontId="2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50" xfId="0" applyFont="1" applyFill="1" applyBorder="1" applyAlignment="1" applyProtection="1">
      <alignment horizontal="center" vertical="center" wrapText="1"/>
      <protection locked="0"/>
    </xf>
    <xf numFmtId="180" fontId="13" fillId="2" borderId="29" xfId="0" applyNumberFormat="1" applyFont="1" applyFill="1" applyBorder="1" applyAlignment="1" applyProtection="1">
      <alignment horizontal="center" vertical="center" wrapText="1"/>
      <protection locked="0"/>
    </xf>
    <xf numFmtId="180" fontId="13" fillId="2" borderId="24" xfId="0" applyNumberFormat="1" applyFont="1" applyFill="1" applyBorder="1" applyAlignment="1" applyProtection="1">
      <alignment horizontal="center" vertical="center" wrapText="1"/>
      <protection locked="0"/>
    </xf>
    <xf numFmtId="180" fontId="24" fillId="0" borderId="29" xfId="0" applyNumberFormat="1" applyFont="1" applyFill="1" applyBorder="1" applyAlignment="1" applyProtection="1">
      <alignment horizontal="center" vertical="center" wrapText="1"/>
      <protection/>
    </xf>
    <xf numFmtId="18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2" borderId="49" xfId="0" applyFont="1" applyFill="1" applyBorder="1" applyAlignment="1" applyProtection="1">
      <alignment horizontal="center" vertical="center"/>
      <protection locked="0"/>
    </xf>
    <xf numFmtId="0" fontId="13" fillId="2" borderId="64" xfId="0" applyFont="1" applyFill="1" applyBorder="1" applyAlignment="1" applyProtection="1">
      <alignment horizontal="center" vertical="center"/>
      <protection locked="0"/>
    </xf>
    <xf numFmtId="182" fontId="12" fillId="0" borderId="10" xfId="0" applyNumberFormat="1" applyFont="1" applyFill="1" applyBorder="1" applyAlignment="1">
      <alignment horizontal="right" wrapText="1" shrinkToFit="1"/>
    </xf>
    <xf numFmtId="182" fontId="18" fillId="0" borderId="10" xfId="0" applyNumberFormat="1" applyFont="1" applyFill="1" applyBorder="1" applyAlignment="1">
      <alignment horizontal="right" wrapText="1" shrinkToFit="1"/>
    </xf>
    <xf numFmtId="180" fontId="44" fillId="3" borderId="10" xfId="18" applyNumberFormat="1" applyFont="1" applyFill="1" applyBorder="1">
      <alignment/>
      <protection/>
    </xf>
    <xf numFmtId="0" fontId="0" fillId="3" borderId="10" xfId="18" applyFont="1" applyFill="1" applyBorder="1">
      <alignment/>
      <protection/>
    </xf>
  </cellXfs>
  <cellStyles count="14">
    <cellStyle name="Normal" xfId="0"/>
    <cellStyle name="Hyperlink" xfId="15"/>
    <cellStyle name="Currency" xfId="16"/>
    <cellStyle name="Currency [0]" xfId="17"/>
    <cellStyle name="Обычный_Дох_ЗФ" xfId="18"/>
    <cellStyle name="Обычный_Дох_СФ" xfId="19"/>
    <cellStyle name="Обычный_Дох_СФ_1" xfId="20"/>
    <cellStyle name="Обычный_ОБЛАСТІ 2002 РІЙОНИ 2002" xfId="21"/>
    <cellStyle name="Обычный_Рж01" xfId="22"/>
    <cellStyle name="Обычный_С.р.03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showZeros="0" view="pageBreakPreview" zoomScale="75" zoomScaleNormal="75" zoomScaleSheetLayoutView="75" workbookViewId="0" topLeftCell="B1">
      <pane ySplit="3" topLeftCell="BM31" activePane="bottomLeft" state="frozen"/>
      <selection pane="topLeft" activeCell="A1" sqref="A1"/>
      <selection pane="bottomLeft" activeCell="B43" sqref="B43"/>
    </sheetView>
  </sheetViews>
  <sheetFormatPr defaultColWidth="9.00390625" defaultRowHeight="12.75"/>
  <cols>
    <col min="1" max="1" width="12.25390625" style="110" customWidth="1"/>
    <col min="2" max="2" width="74.625" style="121" customWidth="1"/>
    <col min="3" max="6" width="16.75390625" style="123" customWidth="1"/>
    <col min="7" max="7" width="13.00390625" style="121" customWidth="1"/>
    <col min="8" max="16384" width="9.125" style="118" customWidth="1"/>
  </cols>
  <sheetData>
    <row r="1" spans="1:7" s="125" customFormat="1" ht="30" customHeight="1" thickBot="1">
      <c r="A1" s="322" t="s">
        <v>181</v>
      </c>
      <c r="B1" s="322"/>
      <c r="C1" s="322"/>
      <c r="D1" s="322"/>
      <c r="E1" s="322"/>
      <c r="F1" s="322"/>
      <c r="G1" s="322"/>
    </row>
    <row r="2" spans="1:7" s="128" customFormat="1" ht="66" customHeight="1" thickBot="1">
      <c r="A2" s="126" t="s">
        <v>8</v>
      </c>
      <c r="B2" s="127" t="s">
        <v>7</v>
      </c>
      <c r="C2" s="18" t="s">
        <v>162</v>
      </c>
      <c r="D2" s="18" t="s">
        <v>182</v>
      </c>
      <c r="E2" s="18" t="s">
        <v>183</v>
      </c>
      <c r="F2" s="284" t="s">
        <v>184</v>
      </c>
      <c r="G2" s="72" t="s">
        <v>172</v>
      </c>
    </row>
    <row r="3" spans="1:7" s="165" customFormat="1" ht="22.5" customHeight="1" thickBot="1">
      <c r="A3" s="193"/>
      <c r="B3" s="200" t="s">
        <v>77</v>
      </c>
      <c r="C3" s="194"/>
      <c r="D3" s="194"/>
      <c r="E3" s="194"/>
      <c r="F3" s="285"/>
      <c r="G3" s="286"/>
    </row>
    <row r="4" spans="1:7" s="120" customFormat="1" ht="21.75" customHeight="1">
      <c r="A4" s="265">
        <v>10000000</v>
      </c>
      <c r="B4" s="265" t="s">
        <v>90</v>
      </c>
      <c r="C4" s="274">
        <v>24495.8</v>
      </c>
      <c r="D4" s="274">
        <v>8056.5</v>
      </c>
      <c r="E4" s="274">
        <v>12310</v>
      </c>
      <c r="F4" s="287">
        <f>+E4/D4*100</f>
        <v>152.7958791038292</v>
      </c>
      <c r="G4" s="287">
        <f>+E4/C4*100</f>
        <v>50.253512847100325</v>
      </c>
    </row>
    <row r="5" spans="1:7" s="119" customFormat="1" ht="18">
      <c r="A5" s="265">
        <v>11010000</v>
      </c>
      <c r="B5" s="265" t="s">
        <v>91</v>
      </c>
      <c r="C5" s="274">
        <v>11052.3</v>
      </c>
      <c r="D5" s="274">
        <v>3640</v>
      </c>
      <c r="E5" s="274">
        <v>4868.7</v>
      </c>
      <c r="F5" s="287">
        <f>+E5/D5*100</f>
        <v>133.7554945054945</v>
      </c>
      <c r="G5" s="287">
        <f>+E5/C5*100</f>
        <v>44.05146440107489</v>
      </c>
    </row>
    <row r="6" spans="1:7" s="119" customFormat="1" ht="18">
      <c r="A6" s="265">
        <v>11020200</v>
      </c>
      <c r="B6" s="267" t="s">
        <v>173</v>
      </c>
      <c r="C6" s="274">
        <v>0</v>
      </c>
      <c r="D6" s="274">
        <v>0</v>
      </c>
      <c r="E6" s="274">
        <v>0.3</v>
      </c>
      <c r="F6" s="287"/>
      <c r="G6" s="287"/>
    </row>
    <row r="7" spans="1:7" s="119" customFormat="1" ht="16.5" customHeight="1">
      <c r="A7" s="265">
        <v>13010000</v>
      </c>
      <c r="B7" s="265" t="s">
        <v>92</v>
      </c>
      <c r="C7" s="274">
        <v>200</v>
      </c>
      <c r="D7" s="274">
        <v>99.1</v>
      </c>
      <c r="E7" s="274">
        <v>169.1</v>
      </c>
      <c r="F7" s="287">
        <f>+E7/D7*100</f>
        <v>170.63572149344097</v>
      </c>
      <c r="G7" s="287">
        <f>+E7/C7*100</f>
        <v>84.55</v>
      </c>
    </row>
    <row r="8" spans="1:7" s="119" customFormat="1" ht="18">
      <c r="A8" s="265">
        <v>14040000</v>
      </c>
      <c r="B8" s="267" t="s">
        <v>115</v>
      </c>
      <c r="C8" s="274">
        <v>4790.5</v>
      </c>
      <c r="D8" s="274">
        <v>1150</v>
      </c>
      <c r="E8" s="274">
        <v>1715.6</v>
      </c>
      <c r="F8" s="287">
        <f>+E8/D8*100</f>
        <v>149.18260869565216</v>
      </c>
      <c r="G8" s="287">
        <f>+E8/C8*100</f>
        <v>35.81254566329193</v>
      </c>
    </row>
    <row r="9" spans="1:7" s="119" customFormat="1" ht="21" customHeight="1">
      <c r="A9" s="265">
        <v>18010000</v>
      </c>
      <c r="B9" s="265" t="s">
        <v>89</v>
      </c>
      <c r="C9" s="274">
        <v>6293</v>
      </c>
      <c r="D9" s="274">
        <v>2268.5</v>
      </c>
      <c r="E9" s="274">
        <v>3775.4</v>
      </c>
      <c r="F9" s="287">
        <f>+E9/D9*100</f>
        <v>166.42715450738373</v>
      </c>
      <c r="G9" s="287">
        <f>+E9/C9*100</f>
        <v>59.99364373112983</v>
      </c>
    </row>
    <row r="10" spans="1:7" s="119" customFormat="1" ht="18">
      <c r="A10" s="265">
        <v>18010100</v>
      </c>
      <c r="B10" s="267" t="s">
        <v>116</v>
      </c>
      <c r="C10" s="274">
        <v>0</v>
      </c>
      <c r="D10" s="274"/>
      <c r="E10" s="274">
        <v>14.5</v>
      </c>
      <c r="F10" s="287"/>
      <c r="G10" s="287"/>
    </row>
    <row r="11" spans="1:7" s="119" customFormat="1" ht="18">
      <c r="A11" s="265">
        <v>18010400</v>
      </c>
      <c r="B11" s="267" t="s">
        <v>117</v>
      </c>
      <c r="C11" s="274">
        <v>0</v>
      </c>
      <c r="D11" s="274"/>
      <c r="E11" s="274">
        <v>73.6</v>
      </c>
      <c r="F11" s="287"/>
      <c r="G11" s="287"/>
    </row>
    <row r="12" spans="1:7" s="120" customFormat="1" ht="24" customHeight="1">
      <c r="A12" s="265">
        <v>18010500</v>
      </c>
      <c r="B12" s="265" t="s">
        <v>93</v>
      </c>
      <c r="C12" s="274">
        <v>210</v>
      </c>
      <c r="D12" s="274">
        <v>86.9</v>
      </c>
      <c r="E12" s="274">
        <v>173.7</v>
      </c>
      <c r="F12" s="287">
        <f>+E12/D12*100</f>
        <v>199.8849252013809</v>
      </c>
      <c r="G12" s="287">
        <f>+E12/C12*100</f>
        <v>82.71428571428571</v>
      </c>
    </row>
    <row r="13" spans="1:7" s="119" customFormat="1" ht="18.75" customHeight="1">
      <c r="A13" s="265">
        <v>18010600</v>
      </c>
      <c r="B13" s="265" t="s">
        <v>94</v>
      </c>
      <c r="C13" s="274">
        <v>4970</v>
      </c>
      <c r="D13" s="274">
        <v>1843.1</v>
      </c>
      <c r="E13" s="274">
        <v>3345.8</v>
      </c>
      <c r="F13" s="287">
        <f>+E13/D13*100</f>
        <v>181.53111605447344</v>
      </c>
      <c r="G13" s="287">
        <f>+E13/C13*100</f>
        <v>67.31991951710262</v>
      </c>
    </row>
    <row r="14" spans="1:7" s="119" customFormat="1" ht="22.5" customHeight="1">
      <c r="A14" s="265">
        <v>18010700</v>
      </c>
      <c r="B14" s="265" t="s">
        <v>95</v>
      </c>
      <c r="C14" s="274">
        <v>63</v>
      </c>
      <c r="D14" s="274">
        <v>0</v>
      </c>
      <c r="E14" s="274">
        <v>9.3</v>
      </c>
      <c r="F14" s="287"/>
      <c r="G14" s="287">
        <f>+E14/C14*100</f>
        <v>14.761904761904763</v>
      </c>
    </row>
    <row r="15" spans="1:7" s="119" customFormat="1" ht="16.5" customHeight="1">
      <c r="A15" s="265">
        <v>18010900</v>
      </c>
      <c r="B15" s="265" t="s">
        <v>96</v>
      </c>
      <c r="C15" s="274">
        <v>1040</v>
      </c>
      <c r="D15" s="274">
        <v>333.5</v>
      </c>
      <c r="E15" s="274">
        <v>158.5</v>
      </c>
      <c r="F15" s="287">
        <f>+E15/D15*100</f>
        <v>47.52623688155922</v>
      </c>
      <c r="G15" s="287">
        <f>+E15/C15*100</f>
        <v>15.240384615384617</v>
      </c>
    </row>
    <row r="16" spans="1:7" s="119" customFormat="1" ht="18">
      <c r="A16" s="265">
        <v>18040000</v>
      </c>
      <c r="B16" s="267" t="s">
        <v>174</v>
      </c>
      <c r="C16" s="274">
        <v>0</v>
      </c>
      <c r="D16" s="274"/>
      <c r="E16" s="274">
        <v>-13.1</v>
      </c>
      <c r="F16" s="287"/>
      <c r="G16" s="287"/>
    </row>
    <row r="17" spans="1:7" s="119" customFormat="1" ht="18">
      <c r="A17" s="265">
        <v>18050000</v>
      </c>
      <c r="B17" s="265" t="s">
        <v>97</v>
      </c>
      <c r="C17" s="274">
        <v>2100</v>
      </c>
      <c r="D17" s="274">
        <v>872.5</v>
      </c>
      <c r="E17" s="274">
        <v>1779.5</v>
      </c>
      <c r="F17" s="287">
        <f aca="true" t="shared" si="0" ref="F17:F22">+E17/D17*100</f>
        <v>203.9541547277937</v>
      </c>
      <c r="G17" s="287">
        <f aca="true" t="shared" si="1" ref="G17:G22">+E17/C17*100</f>
        <v>84.73809523809524</v>
      </c>
    </row>
    <row r="18" spans="1:7" s="119" customFormat="1" ht="21.75" customHeight="1">
      <c r="A18" s="265">
        <v>18050300</v>
      </c>
      <c r="B18" s="265" t="s">
        <v>98</v>
      </c>
      <c r="C18" s="274">
        <v>330</v>
      </c>
      <c r="D18" s="274">
        <v>130.9</v>
      </c>
      <c r="E18" s="274">
        <v>110.7</v>
      </c>
      <c r="F18" s="287">
        <f t="shared" si="0"/>
        <v>84.56837280366692</v>
      </c>
      <c r="G18" s="287">
        <f t="shared" si="1"/>
        <v>33.54545454545455</v>
      </c>
    </row>
    <row r="19" spans="1:7" s="119" customFormat="1" ht="18">
      <c r="A19" s="265">
        <v>18050400</v>
      </c>
      <c r="B19" s="265" t="s">
        <v>99</v>
      </c>
      <c r="C19" s="274">
        <v>1533</v>
      </c>
      <c r="D19" s="274">
        <v>668.5</v>
      </c>
      <c r="E19" s="274">
        <v>922.9</v>
      </c>
      <c r="F19" s="287">
        <f t="shared" si="0"/>
        <v>138.0553477935677</v>
      </c>
      <c r="G19" s="287">
        <f t="shared" si="1"/>
        <v>60.20221787345075</v>
      </c>
    </row>
    <row r="20" spans="1:7" s="119" customFormat="1" ht="19.5" customHeight="1">
      <c r="A20" s="265">
        <v>18050500</v>
      </c>
      <c r="B20" s="267" t="s">
        <v>118</v>
      </c>
      <c r="C20" s="274">
        <v>238</v>
      </c>
      <c r="D20" s="274">
        <v>73.1</v>
      </c>
      <c r="E20" s="274">
        <v>745.9</v>
      </c>
      <c r="F20" s="287">
        <f t="shared" si="0"/>
        <v>1020.3830369357046</v>
      </c>
      <c r="G20" s="287">
        <f t="shared" si="1"/>
        <v>313.4033613445378</v>
      </c>
    </row>
    <row r="21" spans="1:7" s="120" customFormat="1" ht="25.5" customHeight="1">
      <c r="A21" s="265">
        <v>19010000</v>
      </c>
      <c r="B21" s="265" t="s">
        <v>100</v>
      </c>
      <c r="C21" s="274">
        <v>60</v>
      </c>
      <c r="D21" s="274">
        <v>26.5</v>
      </c>
      <c r="E21" s="274">
        <v>14.9</v>
      </c>
      <c r="F21" s="287">
        <f t="shared" si="0"/>
        <v>56.22641509433962</v>
      </c>
      <c r="G21" s="287">
        <f t="shared" si="1"/>
        <v>24.833333333333336</v>
      </c>
    </row>
    <row r="22" spans="1:7" s="119" customFormat="1" ht="26.25" customHeight="1">
      <c r="A22" s="265">
        <v>20000000</v>
      </c>
      <c r="B22" s="265" t="s">
        <v>101</v>
      </c>
      <c r="C22" s="274">
        <v>9.5</v>
      </c>
      <c r="D22" s="274">
        <v>3.9</v>
      </c>
      <c r="E22" s="274">
        <v>58.7</v>
      </c>
      <c r="F22" s="287">
        <f t="shared" si="0"/>
        <v>1505.1282051282053</v>
      </c>
      <c r="G22" s="287">
        <f t="shared" si="1"/>
        <v>617.8947368421053</v>
      </c>
    </row>
    <row r="23" spans="1:7" s="119" customFormat="1" ht="25.5" customHeight="1">
      <c r="A23" s="265">
        <v>21010300</v>
      </c>
      <c r="B23" s="267" t="s">
        <v>123</v>
      </c>
      <c r="C23" s="274">
        <v>0</v>
      </c>
      <c r="D23" s="274"/>
      <c r="E23" s="274">
        <v>1.7</v>
      </c>
      <c r="F23" s="287"/>
      <c r="G23" s="287"/>
    </row>
    <row r="24" spans="1:7" s="119" customFormat="1" ht="20.25" customHeight="1">
      <c r="A24" s="265">
        <v>21081100</v>
      </c>
      <c r="B24" s="265" t="s">
        <v>103</v>
      </c>
      <c r="C24" s="274">
        <v>0</v>
      </c>
      <c r="D24" s="274"/>
      <c r="E24" s="274">
        <v>8.6</v>
      </c>
      <c r="F24" s="287"/>
      <c r="G24" s="287"/>
    </row>
    <row r="25" spans="1:7" s="119" customFormat="1" ht="21.75" customHeight="1">
      <c r="A25" s="265">
        <v>22090000</v>
      </c>
      <c r="B25" s="265" t="s">
        <v>104</v>
      </c>
      <c r="C25" s="274">
        <v>9.5</v>
      </c>
      <c r="D25" s="274">
        <v>3.9</v>
      </c>
      <c r="E25" s="274">
        <v>24.2</v>
      </c>
      <c r="F25" s="287">
        <f>+E25/D25*100</f>
        <v>620.5128205128206</v>
      </c>
      <c r="G25" s="287">
        <f>+E25/C25*100</f>
        <v>254.73684210526315</v>
      </c>
    </row>
    <row r="26" spans="1:7" s="119" customFormat="1" ht="21.75" customHeight="1">
      <c r="A26" s="265">
        <v>22130000</v>
      </c>
      <c r="B26" s="267" t="s">
        <v>175</v>
      </c>
      <c r="C26" s="274">
        <v>0</v>
      </c>
      <c r="D26" s="274"/>
      <c r="E26" s="274">
        <v>0.9</v>
      </c>
      <c r="F26" s="287"/>
      <c r="G26" s="287"/>
    </row>
    <row r="27" spans="1:7" s="119" customFormat="1" ht="18.75" customHeight="1" thickBot="1">
      <c r="A27" s="265">
        <v>24060300</v>
      </c>
      <c r="B27" s="265" t="s">
        <v>102</v>
      </c>
      <c r="C27" s="274">
        <v>0</v>
      </c>
      <c r="D27" s="274"/>
      <c r="E27" s="274">
        <v>23.3</v>
      </c>
      <c r="F27" s="287"/>
      <c r="G27" s="287"/>
    </row>
    <row r="28" spans="1:7" s="165" customFormat="1" ht="34.5" customHeight="1" thickBot="1">
      <c r="A28" s="265">
        <v>40000000</v>
      </c>
      <c r="B28" s="265" t="s">
        <v>105</v>
      </c>
      <c r="C28" s="219">
        <f>SUM(C30:C32)</f>
        <v>93152.29999999999</v>
      </c>
      <c r="D28" s="219">
        <f>SUM(D30:D32)</f>
        <v>45826.90000000001</v>
      </c>
      <c r="E28" s="219">
        <f>SUM(E30:E32)</f>
        <v>45708.5</v>
      </c>
      <c r="F28" s="354">
        <f>+E28/D28*100</f>
        <v>99.74163646242708</v>
      </c>
      <c r="G28" s="354">
        <f>+E28/C28*100</f>
        <v>49.06856835526337</v>
      </c>
    </row>
    <row r="29" spans="1:7" ht="18">
      <c r="A29" s="265">
        <v>41020000</v>
      </c>
      <c r="B29" s="265" t="s">
        <v>106</v>
      </c>
      <c r="C29" s="274">
        <v>7719.2</v>
      </c>
      <c r="D29" s="274">
        <v>3859.8</v>
      </c>
      <c r="E29" s="274">
        <v>3859.8</v>
      </c>
      <c r="F29" s="287">
        <f>+E29/D29*100</f>
        <v>100</v>
      </c>
      <c r="G29" s="287">
        <f>+E29/C29*100</f>
        <v>50.00259094206654</v>
      </c>
    </row>
    <row r="30" spans="1:7" ht="18">
      <c r="A30" s="265">
        <v>41020100</v>
      </c>
      <c r="B30" s="265" t="s">
        <v>107</v>
      </c>
      <c r="C30" s="274">
        <v>7719.2</v>
      </c>
      <c r="D30" s="274">
        <v>3859.8</v>
      </c>
      <c r="E30" s="274">
        <v>3859.8</v>
      </c>
      <c r="F30" s="287">
        <f>+E30/D30*100</f>
        <v>100</v>
      </c>
      <c r="G30" s="287">
        <f>+E30/C30*100</f>
        <v>50.00259094206654</v>
      </c>
    </row>
    <row r="31" spans="1:7" ht="18.75" thickBot="1">
      <c r="A31" s="265">
        <v>41020900</v>
      </c>
      <c r="B31" s="265" t="s">
        <v>108</v>
      </c>
      <c r="C31" s="274"/>
      <c r="D31" s="274"/>
      <c r="E31" s="274"/>
      <c r="F31" s="287"/>
      <c r="G31" s="287"/>
    </row>
    <row r="32" spans="1:7" ht="19.5" thickBot="1">
      <c r="A32" s="265">
        <v>41030000</v>
      </c>
      <c r="B32" s="265" t="s">
        <v>109</v>
      </c>
      <c r="C32" s="221">
        <f>SUM(C33:C41)</f>
        <v>85433.09999999999</v>
      </c>
      <c r="D32" s="221">
        <f>SUM(D33:D41)</f>
        <v>41967.100000000006</v>
      </c>
      <c r="E32" s="221">
        <f>SUM(E33:E41)</f>
        <v>41848.7</v>
      </c>
      <c r="F32" s="354">
        <f>+E32/D32*100</f>
        <v>99.7178742395829</v>
      </c>
      <c r="G32" s="354">
        <f>+E32/C32*100</f>
        <v>48.98417592244692</v>
      </c>
    </row>
    <row r="33" spans="1:7" ht="18">
      <c r="A33" s="265">
        <v>41030300</v>
      </c>
      <c r="B33" s="267" t="s">
        <v>171</v>
      </c>
      <c r="C33" s="274">
        <v>24</v>
      </c>
      <c r="D33" s="274">
        <v>24</v>
      </c>
      <c r="E33" s="274">
        <v>24</v>
      </c>
      <c r="F33" s="287">
        <f>+E33/D33*100</f>
        <v>100</v>
      </c>
      <c r="G33" s="287">
        <f>+E33/C33*100</f>
        <v>100</v>
      </c>
    </row>
    <row r="34" spans="1:7" ht="18">
      <c r="A34" s="265">
        <v>41030600</v>
      </c>
      <c r="B34" s="267" t="s">
        <v>119</v>
      </c>
      <c r="C34" s="274">
        <v>24776</v>
      </c>
      <c r="D34" s="274">
        <v>12575.9</v>
      </c>
      <c r="E34" s="274">
        <v>12575.9</v>
      </c>
      <c r="F34" s="287">
        <f aca="true" t="shared" si="2" ref="F34:F43">+E34/D34*100</f>
        <v>100</v>
      </c>
      <c r="G34" s="287">
        <f aca="true" t="shared" si="3" ref="G34:G43">+E34/C34*100</f>
        <v>50.758395221181786</v>
      </c>
    </row>
    <row r="35" spans="1:7" ht="18">
      <c r="A35" s="265">
        <v>41030800</v>
      </c>
      <c r="B35" s="267" t="s">
        <v>120</v>
      </c>
      <c r="C35" s="274">
        <v>12128.4</v>
      </c>
      <c r="D35" s="274">
        <v>3258.5</v>
      </c>
      <c r="E35" s="274">
        <v>3258.5</v>
      </c>
      <c r="F35" s="287">
        <f t="shared" si="2"/>
        <v>100</v>
      </c>
      <c r="G35" s="287">
        <f t="shared" si="3"/>
        <v>26.866693051020746</v>
      </c>
    </row>
    <row r="36" spans="1:7" ht="18">
      <c r="A36" s="265">
        <v>41030900</v>
      </c>
      <c r="B36" s="267" t="s">
        <v>121</v>
      </c>
      <c r="C36" s="274">
        <v>588.2</v>
      </c>
      <c r="D36" s="274">
        <v>292.5</v>
      </c>
      <c r="E36" s="274">
        <v>188.4</v>
      </c>
      <c r="F36" s="287">
        <f t="shared" si="2"/>
        <v>64.41025641025642</v>
      </c>
      <c r="G36" s="287">
        <f t="shared" si="3"/>
        <v>32.029921795307715</v>
      </c>
    </row>
    <row r="37" spans="1:7" ht="18">
      <c r="A37" s="265">
        <v>41031000</v>
      </c>
      <c r="B37" s="267" t="s">
        <v>176</v>
      </c>
      <c r="C37" s="274">
        <v>1654.3</v>
      </c>
      <c r="D37" s="274">
        <v>615.6</v>
      </c>
      <c r="E37" s="274">
        <v>615.6</v>
      </c>
      <c r="F37" s="287">
        <f t="shared" si="2"/>
        <v>100</v>
      </c>
      <c r="G37" s="287">
        <f t="shared" si="3"/>
        <v>37.2121138850269</v>
      </c>
    </row>
    <row r="38" spans="1:7" ht="18">
      <c r="A38" s="265">
        <v>41033900</v>
      </c>
      <c r="B38" s="265" t="s">
        <v>110</v>
      </c>
      <c r="C38" s="274">
        <v>26869.4</v>
      </c>
      <c r="D38" s="274">
        <v>14749.7</v>
      </c>
      <c r="E38" s="274">
        <v>14749.7</v>
      </c>
      <c r="F38" s="287">
        <f t="shared" si="2"/>
        <v>100</v>
      </c>
      <c r="G38" s="287">
        <f t="shared" si="3"/>
        <v>54.89404303780508</v>
      </c>
    </row>
    <row r="39" spans="1:7" ht="18">
      <c r="A39" s="265">
        <v>41034200</v>
      </c>
      <c r="B39" s="265" t="s">
        <v>111</v>
      </c>
      <c r="C39" s="274">
        <v>18726.6</v>
      </c>
      <c r="D39" s="274">
        <v>10032.6</v>
      </c>
      <c r="E39" s="274">
        <v>10032.6</v>
      </c>
      <c r="F39" s="287">
        <f t="shared" si="2"/>
        <v>100</v>
      </c>
      <c r="G39" s="287">
        <f t="shared" si="3"/>
        <v>53.574060427413414</v>
      </c>
    </row>
    <row r="40" spans="1:7" ht="18">
      <c r="A40" s="265">
        <v>41035000</v>
      </c>
      <c r="B40" s="265" t="s">
        <v>112</v>
      </c>
      <c r="C40" s="274">
        <v>229.8</v>
      </c>
      <c r="D40" s="274">
        <v>188</v>
      </c>
      <c r="E40" s="274">
        <v>185</v>
      </c>
      <c r="F40" s="287">
        <f t="shared" si="2"/>
        <v>98.40425531914893</v>
      </c>
      <c r="G40" s="287">
        <f t="shared" si="3"/>
        <v>80.5047867711053</v>
      </c>
    </row>
    <row r="41" spans="1:7" ht="18">
      <c r="A41" s="265">
        <v>41035800</v>
      </c>
      <c r="B41" s="267" t="s">
        <v>122</v>
      </c>
      <c r="C41" s="274">
        <v>436.4</v>
      </c>
      <c r="D41" s="274">
        <v>230.3</v>
      </c>
      <c r="E41" s="274">
        <v>219</v>
      </c>
      <c r="F41" s="287">
        <f t="shared" si="2"/>
        <v>95.09335649153277</v>
      </c>
      <c r="G41" s="287">
        <f t="shared" si="3"/>
        <v>50.1833180568286</v>
      </c>
    </row>
    <row r="42" spans="1:7" ht="18.75" thickBot="1">
      <c r="A42" s="266"/>
      <c r="B42" s="356" t="s">
        <v>185</v>
      </c>
      <c r="C42" s="355">
        <v>24505.3</v>
      </c>
      <c r="D42" s="355">
        <v>8060.4</v>
      </c>
      <c r="E42" s="355">
        <v>12368.7</v>
      </c>
      <c r="F42" s="353">
        <f t="shared" si="2"/>
        <v>153.45020098258152</v>
      </c>
      <c r="G42" s="353">
        <f t="shared" si="3"/>
        <v>50.47357102341127</v>
      </c>
    </row>
    <row r="43" spans="1:7" ht="19.5" thickBot="1">
      <c r="A43" s="266"/>
      <c r="B43" s="266" t="s">
        <v>114</v>
      </c>
      <c r="C43" s="221">
        <f>SUM(C28+C42)</f>
        <v>117657.59999999999</v>
      </c>
      <c r="D43" s="221">
        <f>SUM(D28+D42)</f>
        <v>53887.30000000001</v>
      </c>
      <c r="E43" s="221">
        <f>SUM(E28+E42)</f>
        <v>58077.2</v>
      </c>
      <c r="F43" s="354">
        <f t="shared" si="2"/>
        <v>107.77530141610359</v>
      </c>
      <c r="G43" s="354">
        <f t="shared" si="3"/>
        <v>49.36119723672759</v>
      </c>
    </row>
    <row r="44" spans="1:6" ht="18.75">
      <c r="A44" s="109"/>
      <c r="E44" s="124"/>
      <c r="F44" s="121"/>
    </row>
    <row r="45" spans="1:6" ht="18.75">
      <c r="A45" s="109"/>
      <c r="E45" s="124"/>
      <c r="F45" s="124"/>
    </row>
    <row r="46" spans="1:6" ht="18.75">
      <c r="A46" s="109"/>
      <c r="E46" s="124"/>
      <c r="F46" s="124"/>
    </row>
    <row r="47" spans="1:6" ht="18.75">
      <c r="A47" s="109"/>
      <c r="E47" s="124"/>
      <c r="F47" s="124"/>
    </row>
    <row r="48" spans="1:6" ht="18.75">
      <c r="A48" s="109"/>
      <c r="E48" s="124"/>
      <c r="F48" s="124"/>
    </row>
    <row r="49" spans="1:6" ht="18.75">
      <c r="A49" s="109"/>
      <c r="E49" s="124"/>
      <c r="F49" s="124"/>
    </row>
    <row r="50" spans="1:6" ht="18.75">
      <c r="A50" s="109"/>
      <c r="E50" s="124"/>
      <c r="F50" s="124"/>
    </row>
    <row r="51" spans="5:6" ht="18.75">
      <c r="E51" s="124"/>
      <c r="F51" s="124"/>
    </row>
    <row r="52" spans="5:6" ht="18.75">
      <c r="E52" s="124"/>
      <c r="F52" s="124"/>
    </row>
    <row r="53" spans="5:6" ht="18.75">
      <c r="E53" s="124"/>
      <c r="F53" s="124"/>
    </row>
    <row r="54" spans="5:6" ht="18.75">
      <c r="E54" s="124"/>
      <c r="F54" s="124"/>
    </row>
    <row r="55" spans="5:6" ht="18.75">
      <c r="E55" s="124"/>
      <c r="F55" s="124"/>
    </row>
    <row r="56" spans="5:6" ht="18.75">
      <c r="E56" s="124"/>
      <c r="F56" s="124"/>
    </row>
    <row r="57" spans="5:6" ht="18.75">
      <c r="E57" s="124"/>
      <c r="F57" s="124"/>
    </row>
    <row r="58" spans="5:6" ht="18.75">
      <c r="E58" s="124"/>
      <c r="F58" s="124"/>
    </row>
    <row r="59" spans="5:6" ht="18.75">
      <c r="E59" s="124"/>
      <c r="F59" s="124"/>
    </row>
    <row r="60" spans="5:6" ht="18.75">
      <c r="E60" s="124"/>
      <c r="F60" s="124"/>
    </row>
    <row r="61" spans="5:6" ht="18.75">
      <c r="E61" s="124"/>
      <c r="F61" s="124"/>
    </row>
    <row r="62" spans="5:6" ht="18.75">
      <c r="E62" s="124"/>
      <c r="F62" s="124"/>
    </row>
    <row r="63" spans="5:6" ht="18.75">
      <c r="E63" s="124"/>
      <c r="F63" s="124"/>
    </row>
    <row r="64" spans="5:6" ht="18.75">
      <c r="E64" s="124"/>
      <c r="F64" s="124"/>
    </row>
    <row r="65" spans="5:6" ht="18.75">
      <c r="E65" s="124"/>
      <c r="F65" s="124"/>
    </row>
    <row r="66" spans="5:6" ht="18.75">
      <c r="E66" s="124"/>
      <c r="F66" s="124"/>
    </row>
    <row r="67" spans="5:6" ht="18.75">
      <c r="E67" s="124"/>
      <c r="F67" s="124"/>
    </row>
    <row r="68" spans="5:6" ht="18.75">
      <c r="E68" s="124"/>
      <c r="F68" s="124"/>
    </row>
    <row r="69" spans="5:6" ht="18.75">
      <c r="E69" s="124"/>
      <c r="F69" s="124"/>
    </row>
    <row r="70" spans="5:6" ht="18.75">
      <c r="E70" s="124"/>
      <c r="F70" s="124"/>
    </row>
    <row r="71" spans="5:6" ht="18.75">
      <c r="E71" s="124"/>
      <c r="F71" s="124"/>
    </row>
    <row r="72" spans="5:6" ht="18.75">
      <c r="E72" s="124"/>
      <c r="F72" s="124"/>
    </row>
    <row r="73" spans="5:6" ht="18.75">
      <c r="E73" s="124"/>
      <c r="F73" s="124"/>
    </row>
    <row r="74" spans="5:6" ht="18.75">
      <c r="E74" s="124"/>
      <c r="F74" s="124"/>
    </row>
    <row r="75" spans="5:6" ht="18.75">
      <c r="E75" s="124"/>
      <c r="F75" s="124"/>
    </row>
    <row r="76" spans="5:6" ht="18.75">
      <c r="E76" s="124"/>
      <c r="F76" s="124"/>
    </row>
    <row r="77" spans="5:6" ht="18.75">
      <c r="E77" s="124"/>
      <c r="F77" s="124"/>
    </row>
    <row r="78" spans="5:6" ht="18.75">
      <c r="E78" s="124"/>
      <c r="F78" s="124"/>
    </row>
    <row r="79" spans="5:6" ht="18.75">
      <c r="E79" s="124"/>
      <c r="F79" s="124"/>
    </row>
    <row r="80" spans="5:6" ht="18.75">
      <c r="E80" s="124"/>
      <c r="F80" s="124"/>
    </row>
    <row r="81" spans="5:6" ht="18.75">
      <c r="E81" s="124"/>
      <c r="F81" s="124"/>
    </row>
    <row r="82" spans="5:6" ht="18.75">
      <c r="E82" s="124"/>
      <c r="F82" s="124"/>
    </row>
    <row r="83" spans="5:6" ht="18.75">
      <c r="E83" s="124"/>
      <c r="F83" s="124"/>
    </row>
    <row r="84" spans="5:6" ht="18.75">
      <c r="E84" s="124"/>
      <c r="F84" s="124"/>
    </row>
    <row r="85" spans="5:6" ht="18.75">
      <c r="E85" s="124"/>
      <c r="F85" s="124"/>
    </row>
    <row r="86" spans="5:6" ht="18.75">
      <c r="E86" s="124"/>
      <c r="F86" s="124"/>
    </row>
    <row r="87" spans="5:6" ht="18.75">
      <c r="E87" s="124"/>
      <c r="F87" s="124"/>
    </row>
    <row r="88" spans="5:6" ht="18.75">
      <c r="E88" s="124"/>
      <c r="F88" s="124"/>
    </row>
    <row r="89" spans="5:6" ht="18.75">
      <c r="E89" s="124"/>
      <c r="F89" s="124"/>
    </row>
    <row r="90" spans="5:6" ht="18.75">
      <c r="E90" s="124"/>
      <c r="F90" s="124"/>
    </row>
    <row r="91" spans="5:6" ht="18.75">
      <c r="E91" s="124"/>
      <c r="F91" s="124"/>
    </row>
    <row r="92" spans="5:6" ht="18.75">
      <c r="E92" s="124"/>
      <c r="F92" s="124"/>
    </row>
    <row r="93" spans="5:6" ht="18.75">
      <c r="E93" s="124"/>
      <c r="F93" s="124"/>
    </row>
    <row r="94" spans="5:6" ht="18.75">
      <c r="E94" s="124"/>
      <c r="F94" s="124"/>
    </row>
    <row r="95" spans="5:6" ht="18.75">
      <c r="E95" s="124"/>
      <c r="F95" s="124"/>
    </row>
    <row r="96" spans="5:6" ht="18.75">
      <c r="E96" s="124"/>
      <c r="F96" s="124"/>
    </row>
    <row r="97" spans="5:6" ht="18.75">
      <c r="E97" s="124"/>
      <c r="F97" s="124"/>
    </row>
    <row r="98" spans="5:6" ht="18.75">
      <c r="E98" s="124"/>
      <c r="F98" s="124"/>
    </row>
    <row r="99" spans="5:6" ht="18.75">
      <c r="E99" s="124"/>
      <c r="F99" s="124"/>
    </row>
    <row r="100" spans="5:6" ht="18.75">
      <c r="E100" s="124"/>
      <c r="F100" s="124"/>
    </row>
    <row r="101" spans="5:6" ht="18.75">
      <c r="E101" s="124"/>
      <c r="F101" s="124"/>
    </row>
    <row r="102" spans="5:6" ht="18.75">
      <c r="E102" s="124"/>
      <c r="F102" s="124"/>
    </row>
    <row r="103" spans="5:6" ht="18.75">
      <c r="E103" s="124"/>
      <c r="F103" s="124"/>
    </row>
    <row r="104" spans="5:6" ht="18.75">
      <c r="E104" s="124"/>
      <c r="F104" s="124"/>
    </row>
    <row r="105" spans="5:6" ht="18.75">
      <c r="E105" s="124"/>
      <c r="F105" s="124"/>
    </row>
    <row r="106" spans="5:6" ht="18.75">
      <c r="E106" s="124"/>
      <c r="F106" s="124"/>
    </row>
    <row r="107" spans="5:6" ht="18.75">
      <c r="E107" s="124"/>
      <c r="F107" s="124"/>
    </row>
    <row r="108" spans="5:6" ht="18.75">
      <c r="E108" s="124"/>
      <c r="F108" s="124"/>
    </row>
    <row r="109" spans="5:6" ht="18.75">
      <c r="E109" s="124"/>
      <c r="F109" s="124"/>
    </row>
    <row r="110" spans="5:6" ht="18.75">
      <c r="E110" s="124"/>
      <c r="F110" s="124"/>
    </row>
    <row r="111" spans="5:6" ht="18.75">
      <c r="E111" s="124"/>
      <c r="F111" s="124"/>
    </row>
    <row r="112" spans="5:6" ht="18.75">
      <c r="E112" s="124"/>
      <c r="F112" s="124"/>
    </row>
    <row r="113" spans="5:6" ht="18.75">
      <c r="E113" s="124"/>
      <c r="F113" s="124"/>
    </row>
    <row r="114" spans="5:6" ht="18.75">
      <c r="E114" s="124"/>
      <c r="F114" s="124"/>
    </row>
    <row r="115" spans="5:6" ht="18.75">
      <c r="E115" s="124"/>
      <c r="F115" s="124"/>
    </row>
    <row r="116" spans="5:6" ht="18.75">
      <c r="E116" s="124"/>
      <c r="F116" s="124"/>
    </row>
    <row r="117" spans="5:6" ht="18.75">
      <c r="E117" s="124"/>
      <c r="F117" s="124"/>
    </row>
    <row r="118" spans="5:6" ht="18.75">
      <c r="E118" s="124"/>
      <c r="F118" s="124"/>
    </row>
    <row r="119" spans="5:6" ht="18.75">
      <c r="E119" s="124"/>
      <c r="F119" s="124"/>
    </row>
    <row r="120" spans="5:6" ht="18.75">
      <c r="E120" s="124"/>
      <c r="F120" s="124"/>
    </row>
    <row r="121" spans="5:6" ht="18.75">
      <c r="E121" s="124"/>
      <c r="F121" s="124"/>
    </row>
    <row r="122" spans="5:6" ht="18.75">
      <c r="E122" s="124"/>
      <c r="F122" s="124"/>
    </row>
    <row r="123" spans="5:6" ht="18.75">
      <c r="E123" s="124"/>
      <c r="F123" s="124"/>
    </row>
    <row r="124" spans="5:6" ht="18.75">
      <c r="E124" s="124"/>
      <c r="F124" s="124"/>
    </row>
    <row r="125" spans="5:6" ht="18.75">
      <c r="E125" s="124"/>
      <c r="F125" s="124"/>
    </row>
    <row r="126" spans="5:6" ht="18.75">
      <c r="E126" s="124"/>
      <c r="F126" s="124"/>
    </row>
    <row r="127" spans="5:6" ht="18.75">
      <c r="E127" s="124"/>
      <c r="F127" s="124"/>
    </row>
    <row r="128" spans="5:6" ht="18.75">
      <c r="E128" s="124"/>
      <c r="F128" s="124"/>
    </row>
    <row r="129" spans="5:6" ht="18.75">
      <c r="E129" s="124"/>
      <c r="F129" s="124"/>
    </row>
    <row r="130" spans="5:6" ht="18.75">
      <c r="E130" s="124"/>
      <c r="F130" s="124"/>
    </row>
    <row r="131" spans="5:6" ht="18.75">
      <c r="E131" s="124"/>
      <c r="F131" s="124"/>
    </row>
    <row r="132" spans="5:6" ht="18.75">
      <c r="E132" s="124"/>
      <c r="F132" s="124"/>
    </row>
    <row r="133" spans="5:6" ht="18.75">
      <c r="E133" s="124"/>
      <c r="F133" s="124"/>
    </row>
    <row r="134" spans="5:6" ht="18.75">
      <c r="E134" s="124"/>
      <c r="F134" s="124"/>
    </row>
    <row r="135" spans="5:6" ht="18.75">
      <c r="E135" s="124"/>
      <c r="F135" s="124"/>
    </row>
    <row r="136" spans="5:6" ht="18.75">
      <c r="E136" s="124"/>
      <c r="F136" s="124"/>
    </row>
    <row r="137" spans="5:6" ht="18.75">
      <c r="E137" s="124"/>
      <c r="F137" s="124"/>
    </row>
  </sheetData>
  <mergeCells count="1">
    <mergeCell ref="A1:G1"/>
  </mergeCells>
  <printOptions horizontalCentered="1"/>
  <pageMargins left="0" right="0" top="0.4724409448818898" bottom="0.1968503937007874" header="0.03937007874015748" footer="0.11811023622047245"/>
  <pageSetup fitToHeight="2" horizontalDpi="600" verticalDpi="600" orientation="portrait" paperSize="9" scale="6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78"/>
  <sheetViews>
    <sheetView showZeros="0" tabSelected="1" view="pageBreakPreview" zoomScale="75" zoomScaleNormal="75" zoomScaleSheetLayoutView="75" workbookViewId="0" topLeftCell="A1">
      <selection activeCell="C27" sqref="C27"/>
    </sheetView>
  </sheetViews>
  <sheetFormatPr defaultColWidth="9.00390625" defaultRowHeight="12.75"/>
  <cols>
    <col min="1" max="1" width="9.375" style="110" customWidth="1"/>
    <col min="2" max="2" width="75.00390625" style="121" customWidth="1"/>
    <col min="3" max="3" width="16.375" style="121" customWidth="1"/>
    <col min="4" max="4" width="13.125" style="121" customWidth="1"/>
    <col min="5" max="5" width="16.375" style="121" customWidth="1"/>
    <col min="6" max="6" width="12.875" style="121" customWidth="1"/>
    <col min="7" max="7" width="12.75390625" style="121" customWidth="1"/>
    <col min="8" max="16384" width="9.125" style="118" customWidth="1"/>
  </cols>
  <sheetData>
    <row r="1" spans="1:7" s="128" customFormat="1" ht="66" customHeight="1" thickBot="1">
      <c r="A1" s="104" t="s">
        <v>10</v>
      </c>
      <c r="B1" s="18" t="s">
        <v>7</v>
      </c>
      <c r="C1" s="18" t="s">
        <v>177</v>
      </c>
      <c r="D1" s="18" t="s">
        <v>178</v>
      </c>
      <c r="E1" s="18" t="s">
        <v>179</v>
      </c>
      <c r="F1" s="284" t="s">
        <v>180</v>
      </c>
      <c r="G1" s="72" t="s">
        <v>71</v>
      </c>
    </row>
    <row r="2" spans="1:7" s="165" customFormat="1" ht="24.75" customHeight="1" thickBot="1">
      <c r="A2" s="192"/>
      <c r="B2" s="187" t="s">
        <v>78</v>
      </c>
      <c r="C2" s="195"/>
      <c r="D2" s="319"/>
      <c r="E2" s="195"/>
      <c r="F2" s="288"/>
      <c r="G2" s="129"/>
    </row>
    <row r="3" spans="1:7" s="119" customFormat="1" ht="19.5" thickBot="1">
      <c r="A3" s="105" t="s">
        <v>11</v>
      </c>
      <c r="B3" s="158" t="s">
        <v>35</v>
      </c>
      <c r="C3" s="248">
        <v>8146.4</v>
      </c>
      <c r="D3" s="228">
        <v>5453.6</v>
      </c>
      <c r="E3" s="220">
        <v>4111.7</v>
      </c>
      <c r="F3" s="289">
        <f>SUM(E3/D3*100)</f>
        <v>75.39423500073346</v>
      </c>
      <c r="G3" s="216">
        <f aca="true" t="shared" si="0" ref="G3:G22">IF(C3=0,"",IF(E3/C3*100&gt;=200,"В/100",E3/C3*100))</f>
        <v>50.472601394480996</v>
      </c>
    </row>
    <row r="4" spans="1:7" s="119" customFormat="1" ht="21" customHeight="1" thickBot="1">
      <c r="A4" s="106" t="s">
        <v>12</v>
      </c>
      <c r="B4" s="159" t="s">
        <v>59</v>
      </c>
      <c r="C4" s="249">
        <v>1149.1</v>
      </c>
      <c r="D4" s="320">
        <v>726.4</v>
      </c>
      <c r="E4" s="228">
        <v>567.8</v>
      </c>
      <c r="F4" s="289">
        <f aca="true" t="shared" si="1" ref="F4:F27">SUM(E4/D4*100)</f>
        <v>78.16629955947137</v>
      </c>
      <c r="G4" s="56">
        <f t="shared" si="0"/>
        <v>49.412583761204424</v>
      </c>
    </row>
    <row r="5" spans="1:7" ht="19.5" thickBot="1">
      <c r="A5" s="107" t="s">
        <v>13</v>
      </c>
      <c r="B5" s="160" t="s">
        <v>60</v>
      </c>
      <c r="C5" s="228">
        <v>37504.7</v>
      </c>
      <c r="D5" s="228">
        <v>22773.6</v>
      </c>
      <c r="E5" s="228">
        <v>20493.2</v>
      </c>
      <c r="F5" s="289">
        <f t="shared" si="1"/>
        <v>89.98665121017319</v>
      </c>
      <c r="G5" s="56">
        <f t="shared" si="0"/>
        <v>54.641684908824764</v>
      </c>
    </row>
    <row r="6" spans="1:7" ht="19.5" thickBot="1">
      <c r="A6" s="107" t="s">
        <v>14</v>
      </c>
      <c r="B6" s="160" t="s">
        <v>36</v>
      </c>
      <c r="C6" s="228">
        <v>18982.8</v>
      </c>
      <c r="D6" s="228">
        <v>10288.8</v>
      </c>
      <c r="E6" s="228">
        <v>10133.9</v>
      </c>
      <c r="F6" s="289">
        <f t="shared" si="1"/>
        <v>98.4944794339476</v>
      </c>
      <c r="G6" s="56">
        <f t="shared" si="0"/>
        <v>53.38464293992457</v>
      </c>
    </row>
    <row r="7" spans="1:7" ht="19.5" thickBot="1">
      <c r="A7" s="106" t="s">
        <v>15</v>
      </c>
      <c r="B7" s="161" t="s">
        <v>37</v>
      </c>
      <c r="C7" s="250">
        <v>43182.4</v>
      </c>
      <c r="D7" s="250">
        <v>19261.6</v>
      </c>
      <c r="E7" s="250">
        <v>18695.9</v>
      </c>
      <c r="F7" s="289">
        <f t="shared" si="1"/>
        <v>97.06306848859909</v>
      </c>
      <c r="G7" s="57">
        <f t="shared" si="0"/>
        <v>43.29518507540109</v>
      </c>
    </row>
    <row r="8" spans="1:7" ht="19.5" thickBot="1">
      <c r="A8" s="112">
        <v>100000</v>
      </c>
      <c r="B8" s="160" t="s">
        <v>38</v>
      </c>
      <c r="C8" s="228">
        <v>1601</v>
      </c>
      <c r="D8" s="228">
        <v>1093.5</v>
      </c>
      <c r="E8" s="228">
        <v>240</v>
      </c>
      <c r="F8" s="289">
        <f t="shared" si="1"/>
        <v>21.947873799725652</v>
      </c>
      <c r="G8" s="56">
        <f t="shared" si="0"/>
        <v>14.990630855715178</v>
      </c>
    </row>
    <row r="9" spans="1:7" ht="19.5" thickBot="1">
      <c r="A9" s="112">
        <v>110000</v>
      </c>
      <c r="B9" s="160" t="s">
        <v>39</v>
      </c>
      <c r="C9" s="228">
        <v>4275.4</v>
      </c>
      <c r="D9" s="228">
        <v>2891.3</v>
      </c>
      <c r="E9" s="228">
        <v>2141.7</v>
      </c>
      <c r="F9" s="289">
        <f t="shared" si="1"/>
        <v>74.0739459758586</v>
      </c>
      <c r="G9" s="56">
        <f t="shared" si="0"/>
        <v>50.09355849745053</v>
      </c>
    </row>
    <row r="10" spans="1:7" ht="19.5" thickBot="1">
      <c r="A10" s="113">
        <v>120000</v>
      </c>
      <c r="B10" s="160" t="s">
        <v>61</v>
      </c>
      <c r="C10" s="228">
        <v>150</v>
      </c>
      <c r="D10" s="228">
        <v>80.4</v>
      </c>
      <c r="E10" s="228">
        <v>56.7</v>
      </c>
      <c r="F10" s="289">
        <f t="shared" si="1"/>
        <v>70.52238805970148</v>
      </c>
      <c r="G10" s="56">
        <f t="shared" si="0"/>
        <v>37.8</v>
      </c>
    </row>
    <row r="11" spans="1:7" ht="19.5" thickBot="1">
      <c r="A11" s="114">
        <v>130000</v>
      </c>
      <c r="B11" s="161" t="s">
        <v>62</v>
      </c>
      <c r="C11" s="228">
        <v>345.3</v>
      </c>
      <c r="D11" s="228">
        <v>274.8</v>
      </c>
      <c r="E11" s="228">
        <v>194.3</v>
      </c>
      <c r="F11" s="289">
        <f t="shared" si="1"/>
        <v>70.70596797671034</v>
      </c>
      <c r="G11" s="56">
        <f t="shared" si="0"/>
        <v>56.269910222994504</v>
      </c>
    </row>
    <row r="12" spans="1:7" ht="19.5" thickBot="1">
      <c r="A12" s="108">
        <v>150000</v>
      </c>
      <c r="B12" s="161" t="s">
        <v>40</v>
      </c>
      <c r="C12" s="228"/>
      <c r="D12" s="228"/>
      <c r="E12" s="228"/>
      <c r="F12" s="289"/>
      <c r="G12" s="56">
        <f t="shared" si="0"/>
      </c>
    </row>
    <row r="13" spans="1:7" ht="21" customHeight="1" thickBot="1">
      <c r="A13" s="114">
        <v>160000</v>
      </c>
      <c r="B13" s="161" t="s">
        <v>58</v>
      </c>
      <c r="C13" s="228">
        <v>42.2</v>
      </c>
      <c r="D13" s="228">
        <v>20</v>
      </c>
      <c r="E13" s="228">
        <v>13.5</v>
      </c>
      <c r="F13" s="289">
        <f t="shared" si="1"/>
        <v>67.5</v>
      </c>
      <c r="G13" s="56">
        <f t="shared" si="0"/>
        <v>31.990521327014214</v>
      </c>
    </row>
    <row r="14" spans="1:7" ht="38.25" thickBot="1">
      <c r="A14" s="114">
        <v>170000</v>
      </c>
      <c r="B14" s="161" t="s">
        <v>6</v>
      </c>
      <c r="C14" s="228">
        <v>481.9</v>
      </c>
      <c r="D14" s="228">
        <v>236.8</v>
      </c>
      <c r="E14" s="228">
        <v>141.6</v>
      </c>
      <c r="F14" s="289">
        <f t="shared" si="1"/>
        <v>59.79729729729729</v>
      </c>
      <c r="G14" s="56">
        <f t="shared" si="0"/>
        <v>29.383689562149822</v>
      </c>
    </row>
    <row r="15" spans="1:7" ht="20.25" customHeight="1" thickBot="1">
      <c r="A15" s="113">
        <v>180000</v>
      </c>
      <c r="B15" s="161" t="s">
        <v>57</v>
      </c>
      <c r="C15" s="228">
        <v>11.5</v>
      </c>
      <c r="D15" s="228">
        <v>11.5</v>
      </c>
      <c r="E15" s="228">
        <v>0</v>
      </c>
      <c r="F15" s="289">
        <f t="shared" si="1"/>
        <v>0</v>
      </c>
      <c r="G15" s="56">
        <f t="shared" si="0"/>
        <v>0</v>
      </c>
    </row>
    <row r="16" spans="1:7" ht="20.25" customHeight="1" thickBot="1">
      <c r="A16" s="113" t="s">
        <v>55</v>
      </c>
      <c r="B16" s="161" t="s">
        <v>41</v>
      </c>
      <c r="C16" s="228"/>
      <c r="D16" s="228"/>
      <c r="E16" s="228"/>
      <c r="F16" s="289"/>
      <c r="G16" s="56">
        <f t="shared" si="0"/>
      </c>
    </row>
    <row r="17" spans="1:7" ht="38.25" customHeight="1" thickBot="1">
      <c r="A17" s="113" t="s">
        <v>68</v>
      </c>
      <c r="B17" s="161" t="s">
        <v>69</v>
      </c>
      <c r="C17" s="228">
        <v>70</v>
      </c>
      <c r="D17" s="228">
        <v>40</v>
      </c>
      <c r="E17" s="228"/>
      <c r="F17" s="289">
        <f t="shared" si="1"/>
        <v>0</v>
      </c>
      <c r="G17" s="58">
        <f t="shared" si="0"/>
        <v>0</v>
      </c>
    </row>
    <row r="18" spans="1:7" ht="21" customHeight="1" thickBot="1">
      <c r="A18" s="113">
        <v>230000</v>
      </c>
      <c r="B18" s="161" t="s">
        <v>74</v>
      </c>
      <c r="C18" s="228"/>
      <c r="D18" s="228"/>
      <c r="E18" s="228"/>
      <c r="F18" s="289"/>
      <c r="G18" s="58">
        <f t="shared" si="0"/>
      </c>
    </row>
    <row r="19" spans="1:7" ht="19.5" thickBot="1">
      <c r="A19" s="114">
        <v>250000</v>
      </c>
      <c r="B19" s="161" t="s">
        <v>56</v>
      </c>
      <c r="C19" s="228">
        <v>153</v>
      </c>
      <c r="D19" s="228">
        <v>104.5</v>
      </c>
      <c r="E19" s="228">
        <v>60.2</v>
      </c>
      <c r="F19" s="289">
        <f t="shared" si="1"/>
        <v>57.607655502392355</v>
      </c>
      <c r="G19" s="58">
        <f t="shared" si="0"/>
        <v>39.34640522875817</v>
      </c>
    </row>
    <row r="20" spans="1:7" ht="19.5" thickBot="1">
      <c r="A20" s="108">
        <v>250102</v>
      </c>
      <c r="B20" s="161" t="s">
        <v>18</v>
      </c>
      <c r="C20" s="228">
        <v>100</v>
      </c>
      <c r="D20" s="228">
        <v>30</v>
      </c>
      <c r="E20" s="228">
        <v>0</v>
      </c>
      <c r="F20" s="289">
        <f t="shared" si="1"/>
        <v>0</v>
      </c>
      <c r="G20" s="318">
        <f t="shared" si="0"/>
        <v>0</v>
      </c>
    </row>
    <row r="21" spans="1:7" ht="39" customHeight="1" thickBot="1">
      <c r="A21" s="108" t="s">
        <v>51</v>
      </c>
      <c r="B21" s="161" t="s">
        <v>52</v>
      </c>
      <c r="C21" s="228"/>
      <c r="D21" s="228"/>
      <c r="E21" s="228"/>
      <c r="F21" s="289"/>
      <c r="G21" s="318">
        <f t="shared" si="0"/>
      </c>
    </row>
    <row r="22" spans="1:7" ht="19.5" thickBot="1">
      <c r="A22" s="108">
        <v>250404</v>
      </c>
      <c r="B22" s="161" t="s">
        <v>16</v>
      </c>
      <c r="C22" s="228">
        <v>153</v>
      </c>
      <c r="D22" s="228">
        <v>104.5</v>
      </c>
      <c r="E22" s="228">
        <v>60.2</v>
      </c>
      <c r="F22" s="289">
        <f t="shared" si="1"/>
        <v>57.607655502392355</v>
      </c>
      <c r="G22" s="318">
        <f t="shared" si="0"/>
        <v>39.34640522875817</v>
      </c>
    </row>
    <row r="23" spans="1:7" ht="57" customHeight="1" thickBot="1">
      <c r="A23" s="108" t="s">
        <v>53</v>
      </c>
      <c r="B23" s="161" t="s">
        <v>54</v>
      </c>
      <c r="C23" s="228"/>
      <c r="D23" s="228"/>
      <c r="E23" s="228"/>
      <c r="F23" s="289"/>
      <c r="G23" s="318">
        <f>IF(C23=0,"",IF(E23/C23*100&gt;=200,"В/100",E23/C23*100))</f>
      </c>
    </row>
    <row r="24" spans="1:7" s="167" customFormat="1" ht="30" customHeight="1" thickBot="1">
      <c r="A24" s="166"/>
      <c r="B24" s="315" t="s">
        <v>66</v>
      </c>
      <c r="C24" s="316">
        <f>SUM(C3:C7,C8:C19)</f>
        <v>116095.69999999998</v>
      </c>
      <c r="D24" s="316">
        <f>SUM(D3:D7,D8:D19)</f>
        <v>63256.8</v>
      </c>
      <c r="E24" s="316">
        <f>SUM(E3:E7,E8:E19)</f>
        <v>56850.49999999999</v>
      </c>
      <c r="F24" s="321">
        <f t="shared" si="1"/>
        <v>89.87255125140695</v>
      </c>
      <c r="G24" s="317">
        <f>IF(C24=0,"",IF(E24/C24*100&gt;=200,"В/100",E24/C24*100))</f>
        <v>48.96865258575468</v>
      </c>
    </row>
    <row r="25" spans="1:7" ht="39" customHeight="1">
      <c r="A25" s="115">
        <v>250323</v>
      </c>
      <c r="B25" s="157" t="s">
        <v>0</v>
      </c>
      <c r="C25" s="228">
        <v>274</v>
      </c>
      <c r="D25" s="228">
        <v>149</v>
      </c>
      <c r="E25" s="228">
        <v>149</v>
      </c>
      <c r="F25" s="289">
        <f t="shared" si="1"/>
        <v>100</v>
      </c>
      <c r="G25" s="217">
        <f>IF(C25=0,"",IF(E25/C25*100&gt;=200,"В/100",E25/C25*100))</f>
        <v>54.379562043795616</v>
      </c>
    </row>
    <row r="26" spans="1:7" ht="37.5" customHeight="1" thickBot="1">
      <c r="A26" s="116">
        <v>250344</v>
      </c>
      <c r="B26" s="162" t="s">
        <v>43</v>
      </c>
      <c r="C26" s="237"/>
      <c r="D26" s="237"/>
      <c r="E26" s="237"/>
      <c r="F26" s="290"/>
      <c r="G26" s="218">
        <f>IF(C26=0,"",IF(E26/C26*100&gt;=200,"В/100",E26/C26*100))</f>
      </c>
    </row>
    <row r="27" spans="1:7" s="167" customFormat="1" ht="28.5" customHeight="1" thickBot="1">
      <c r="A27" s="166"/>
      <c r="B27" s="203" t="s">
        <v>19</v>
      </c>
      <c r="C27" s="221">
        <f>SUM(C24:C26)</f>
        <v>116369.69999999998</v>
      </c>
      <c r="D27" s="221">
        <f>SUM(D24:D26)</f>
        <v>63405.8</v>
      </c>
      <c r="E27" s="221">
        <f>SUM(E24:E26)</f>
        <v>56999.49999999999</v>
      </c>
      <c r="F27" s="321">
        <f t="shared" si="1"/>
        <v>89.89635017616683</v>
      </c>
      <c r="G27" s="213">
        <f>IF(C27=0,"",IF(E27/C27*100&gt;=200,"В/100",E27/C27*100))</f>
        <v>48.98139292272817</v>
      </c>
    </row>
    <row r="28" spans="1:7" s="189" customFormat="1" ht="26.25" customHeight="1">
      <c r="A28" s="291"/>
      <c r="B28" s="292"/>
      <c r="C28" s="293"/>
      <c r="D28" s="293"/>
      <c r="E28" s="293"/>
      <c r="F28" s="294"/>
      <c r="G28" s="295"/>
    </row>
    <row r="29" spans="1:7" s="130" customFormat="1" ht="39" customHeight="1">
      <c r="A29" s="296"/>
      <c r="B29" s="297"/>
      <c r="C29" s="240"/>
      <c r="D29" s="240"/>
      <c r="E29" s="240"/>
      <c r="F29" s="240"/>
      <c r="G29" s="298"/>
    </row>
    <row r="30" spans="1:7" s="130" customFormat="1" ht="18.75">
      <c r="A30" s="296"/>
      <c r="B30" s="297"/>
      <c r="C30" s="240"/>
      <c r="D30" s="240"/>
      <c r="E30" s="240"/>
      <c r="F30" s="240"/>
      <c r="G30" s="298"/>
    </row>
    <row r="31" spans="1:7" s="167" customFormat="1" ht="30" customHeight="1">
      <c r="A31" s="299"/>
      <c r="B31" s="300"/>
      <c r="C31" s="301"/>
      <c r="D31" s="301"/>
      <c r="E31" s="301"/>
      <c r="F31" s="301"/>
      <c r="G31" s="301"/>
    </row>
    <row r="32" spans="1:7" s="189" customFormat="1" ht="26.25" customHeight="1">
      <c r="A32" s="302"/>
      <c r="B32" s="303"/>
      <c r="C32" s="304"/>
      <c r="D32" s="304"/>
      <c r="E32" s="304"/>
      <c r="F32" s="304"/>
      <c r="G32" s="304"/>
    </row>
    <row r="33" spans="1:7" ht="19.5" customHeight="1">
      <c r="A33" s="305"/>
      <c r="B33" s="306"/>
      <c r="C33" s="307"/>
      <c r="D33" s="307"/>
      <c r="E33" s="307"/>
      <c r="F33" s="307"/>
      <c r="G33" s="308"/>
    </row>
    <row r="34" spans="1:7" ht="18.75">
      <c r="A34" s="309"/>
      <c r="B34" s="310"/>
      <c r="C34" s="240"/>
      <c r="D34" s="240"/>
      <c r="E34" s="240"/>
      <c r="F34" s="240"/>
      <c r="G34" s="298"/>
    </row>
    <row r="35" spans="1:7" ht="18.75">
      <c r="A35" s="309"/>
      <c r="B35" s="310"/>
      <c r="C35" s="240"/>
      <c r="D35" s="240"/>
      <c r="E35" s="240"/>
      <c r="F35" s="240"/>
      <c r="G35" s="311"/>
    </row>
    <row r="36" spans="1:7" ht="18.75">
      <c r="A36" s="309"/>
      <c r="B36" s="310"/>
      <c r="C36" s="240"/>
      <c r="D36" s="240"/>
      <c r="E36" s="240"/>
      <c r="F36" s="240"/>
      <c r="G36" s="298"/>
    </row>
    <row r="37" spans="1:7" ht="37.5" customHeight="1">
      <c r="A37" s="309"/>
      <c r="B37" s="310"/>
      <c r="C37" s="240"/>
      <c r="D37" s="240"/>
      <c r="E37" s="240"/>
      <c r="F37" s="240"/>
      <c r="G37" s="298"/>
    </row>
    <row r="38" spans="1:7" ht="20.25" customHeight="1">
      <c r="A38" s="305"/>
      <c r="B38" s="306"/>
      <c r="C38" s="312"/>
      <c r="D38" s="312"/>
      <c r="E38" s="312"/>
      <c r="F38" s="312"/>
      <c r="G38" s="308"/>
    </row>
    <row r="39" spans="1:7" s="168" customFormat="1" ht="30" customHeight="1">
      <c r="A39" s="313"/>
      <c r="B39" s="314"/>
      <c r="C39" s="301"/>
      <c r="D39" s="301"/>
      <c r="E39" s="301"/>
      <c r="F39" s="301"/>
      <c r="G39" s="301"/>
    </row>
    <row r="40" spans="1:7" ht="18.75">
      <c r="A40" s="117"/>
      <c r="B40" s="59"/>
      <c r="C40" s="131"/>
      <c r="D40" s="131"/>
      <c r="E40" s="131"/>
      <c r="F40" s="131"/>
      <c r="G40" s="59"/>
    </row>
    <row r="41" spans="1:7" ht="18.75">
      <c r="A41" s="117"/>
      <c r="B41" s="59"/>
      <c r="C41" s="131"/>
      <c r="D41" s="131"/>
      <c r="E41" s="131"/>
      <c r="F41" s="131"/>
      <c r="G41" s="59"/>
    </row>
    <row r="42" spans="1:7" ht="18.75">
      <c r="A42" s="117"/>
      <c r="B42" s="59"/>
      <c r="C42" s="131"/>
      <c r="D42" s="131"/>
      <c r="E42" s="131"/>
      <c r="F42" s="131"/>
      <c r="G42" s="59"/>
    </row>
    <row r="43" spans="1:7" ht="18.75">
      <c r="A43" s="117"/>
      <c r="B43" s="59"/>
      <c r="C43" s="131"/>
      <c r="D43" s="131"/>
      <c r="E43" s="131"/>
      <c r="F43" s="131"/>
      <c r="G43" s="59"/>
    </row>
    <row r="44" spans="1:7" ht="18.75">
      <c r="A44" s="117"/>
      <c r="B44" s="59"/>
      <c r="C44" s="131"/>
      <c r="D44" s="131"/>
      <c r="E44" s="131"/>
      <c r="F44" s="131"/>
      <c r="G44" s="59"/>
    </row>
    <row r="45" spans="1:7" ht="18.75">
      <c r="A45" s="117"/>
      <c r="B45" s="59"/>
      <c r="C45" s="131"/>
      <c r="D45" s="131"/>
      <c r="E45" s="131"/>
      <c r="F45" s="131"/>
      <c r="G45" s="59"/>
    </row>
    <row r="46" spans="1:7" ht="18.75">
      <c r="A46" s="117"/>
      <c r="B46" s="59"/>
      <c r="C46" s="131"/>
      <c r="D46" s="131"/>
      <c r="E46" s="131"/>
      <c r="F46" s="131"/>
      <c r="G46" s="59"/>
    </row>
    <row r="47" spans="1:7" ht="18.75">
      <c r="A47" s="117"/>
      <c r="B47" s="59"/>
      <c r="C47" s="131"/>
      <c r="D47" s="131"/>
      <c r="E47" s="131"/>
      <c r="F47" s="131"/>
      <c r="G47" s="59"/>
    </row>
    <row r="48" spans="1:7" ht="18.75">
      <c r="A48" s="117"/>
      <c r="B48" s="59"/>
      <c r="C48" s="131"/>
      <c r="D48" s="131"/>
      <c r="E48" s="131"/>
      <c r="F48" s="131"/>
      <c r="G48" s="59"/>
    </row>
    <row r="49" spans="1:7" ht="18.75">
      <c r="A49" s="117"/>
      <c r="B49" s="59"/>
      <c r="C49" s="131"/>
      <c r="D49" s="131"/>
      <c r="E49" s="131"/>
      <c r="F49" s="131"/>
      <c r="G49" s="59"/>
    </row>
    <row r="50" spans="1:7" ht="18.75">
      <c r="A50" s="117"/>
      <c r="B50" s="59"/>
      <c r="C50" s="131"/>
      <c r="D50" s="131"/>
      <c r="E50" s="131"/>
      <c r="F50" s="131"/>
      <c r="G50" s="59"/>
    </row>
    <row r="51" spans="1:7" ht="18.75">
      <c r="A51" s="117"/>
      <c r="B51" s="59"/>
      <c r="C51" s="131"/>
      <c r="D51" s="131"/>
      <c r="E51" s="131"/>
      <c r="F51" s="131"/>
      <c r="G51" s="59"/>
    </row>
    <row r="52" spans="1:7" ht="18.75">
      <c r="A52" s="117"/>
      <c r="B52" s="59"/>
      <c r="C52" s="131"/>
      <c r="D52" s="131"/>
      <c r="E52" s="131"/>
      <c r="F52" s="131"/>
      <c r="G52" s="59"/>
    </row>
    <row r="53" spans="1:7" ht="18.75">
      <c r="A53" s="117"/>
      <c r="B53" s="59"/>
      <c r="C53" s="131"/>
      <c r="D53" s="131"/>
      <c r="E53" s="131"/>
      <c r="F53" s="131"/>
      <c r="G53" s="59"/>
    </row>
    <row r="54" spans="1:7" ht="18.75">
      <c r="A54" s="117"/>
      <c r="B54" s="59"/>
      <c r="C54" s="131"/>
      <c r="D54" s="131"/>
      <c r="E54" s="131"/>
      <c r="F54" s="131"/>
      <c r="G54" s="59"/>
    </row>
    <row r="55" spans="1:7" ht="18.75">
      <c r="A55" s="117"/>
      <c r="B55" s="59"/>
      <c r="C55" s="131"/>
      <c r="D55" s="131"/>
      <c r="E55" s="131"/>
      <c r="F55" s="131"/>
      <c r="G55" s="59"/>
    </row>
    <row r="56" spans="1:7" ht="18.75">
      <c r="A56" s="117"/>
      <c r="B56" s="59"/>
      <c r="C56" s="131"/>
      <c r="D56" s="131"/>
      <c r="E56" s="131"/>
      <c r="F56" s="131"/>
      <c r="G56" s="59"/>
    </row>
    <row r="57" spans="1:7" ht="18.75">
      <c r="A57" s="117"/>
      <c r="B57" s="59"/>
      <c r="C57" s="131"/>
      <c r="D57" s="131"/>
      <c r="E57" s="131"/>
      <c r="F57" s="131"/>
      <c r="G57" s="59"/>
    </row>
    <row r="58" spans="1:7" ht="18.75">
      <c r="A58" s="117"/>
      <c r="B58" s="59"/>
      <c r="C58" s="131"/>
      <c r="D58" s="131"/>
      <c r="E58" s="131"/>
      <c r="F58" s="131"/>
      <c r="G58" s="59"/>
    </row>
    <row r="59" spans="1:7" ht="18.75">
      <c r="A59" s="117"/>
      <c r="B59" s="59"/>
      <c r="C59" s="131"/>
      <c r="D59" s="131"/>
      <c r="E59" s="131"/>
      <c r="F59" s="131"/>
      <c r="G59" s="59"/>
    </row>
    <row r="60" spans="1:7" ht="18.75">
      <c r="A60" s="117"/>
      <c r="B60" s="59"/>
      <c r="C60" s="131"/>
      <c r="D60" s="131"/>
      <c r="E60" s="131"/>
      <c r="F60" s="131"/>
      <c r="G60" s="59"/>
    </row>
    <row r="61" spans="1:7" ht="18.75">
      <c r="A61" s="117"/>
      <c r="B61" s="59"/>
      <c r="C61" s="131"/>
      <c r="D61" s="131"/>
      <c r="E61" s="131"/>
      <c r="F61" s="131"/>
      <c r="G61" s="59"/>
    </row>
    <row r="62" spans="1:7" ht="18.75">
      <c r="A62" s="117"/>
      <c r="B62" s="59"/>
      <c r="C62" s="131"/>
      <c r="D62" s="131"/>
      <c r="E62" s="131"/>
      <c r="F62" s="131"/>
      <c r="G62" s="59"/>
    </row>
    <row r="63" spans="1:7" ht="18.75">
      <c r="A63" s="117"/>
      <c r="B63" s="59"/>
      <c r="C63" s="131"/>
      <c r="D63" s="131"/>
      <c r="E63" s="131"/>
      <c r="F63" s="131"/>
      <c r="G63" s="59"/>
    </row>
    <row r="64" spans="1:7" ht="18.75">
      <c r="A64" s="117"/>
      <c r="B64" s="59"/>
      <c r="C64" s="131"/>
      <c r="D64" s="131"/>
      <c r="E64" s="131"/>
      <c r="F64" s="131"/>
      <c r="G64" s="59"/>
    </row>
    <row r="65" spans="1:7" ht="18.75">
      <c r="A65" s="117"/>
      <c r="B65" s="59"/>
      <c r="C65" s="131"/>
      <c r="D65" s="131"/>
      <c r="E65" s="131"/>
      <c r="F65" s="131"/>
      <c r="G65" s="59"/>
    </row>
    <row r="66" spans="1:7" ht="18.75">
      <c r="A66" s="117"/>
      <c r="B66" s="59"/>
      <c r="C66" s="131"/>
      <c r="D66" s="131"/>
      <c r="E66" s="131"/>
      <c r="F66" s="131"/>
      <c r="G66" s="59"/>
    </row>
    <row r="67" spans="1:7" ht="18.75">
      <c r="A67" s="117"/>
      <c r="B67" s="59"/>
      <c r="C67" s="131"/>
      <c r="D67" s="131"/>
      <c r="E67" s="131"/>
      <c r="F67" s="131"/>
      <c r="G67" s="59"/>
    </row>
    <row r="68" spans="1:7" ht="18.75">
      <c r="A68" s="117"/>
      <c r="B68" s="59"/>
      <c r="C68" s="131"/>
      <c r="D68" s="131"/>
      <c r="E68" s="131"/>
      <c r="F68" s="131"/>
      <c r="G68" s="59"/>
    </row>
    <row r="69" spans="1:7" ht="18.75">
      <c r="A69" s="117"/>
      <c r="B69" s="59"/>
      <c r="C69" s="131"/>
      <c r="D69" s="131"/>
      <c r="E69" s="131"/>
      <c r="F69" s="131"/>
      <c r="G69" s="59"/>
    </row>
    <row r="70" spans="1:7" ht="18.75">
      <c r="A70" s="117"/>
      <c r="B70" s="59"/>
      <c r="C70" s="131"/>
      <c r="D70" s="131"/>
      <c r="E70" s="131"/>
      <c r="F70" s="131"/>
      <c r="G70" s="59"/>
    </row>
    <row r="71" spans="1:7" ht="18.75">
      <c r="A71" s="117"/>
      <c r="B71" s="59"/>
      <c r="C71" s="131"/>
      <c r="D71" s="131"/>
      <c r="E71" s="131"/>
      <c r="F71" s="131"/>
      <c r="G71" s="59"/>
    </row>
    <row r="72" spans="1:7" ht="18.75">
      <c r="A72" s="117"/>
      <c r="B72" s="59"/>
      <c r="C72" s="131"/>
      <c r="D72" s="131"/>
      <c r="E72" s="131"/>
      <c r="F72" s="131"/>
      <c r="G72" s="59"/>
    </row>
    <row r="73" spans="1:7" ht="18.75">
      <c r="A73" s="117"/>
      <c r="B73" s="59"/>
      <c r="C73" s="131"/>
      <c r="D73" s="131"/>
      <c r="E73" s="131"/>
      <c r="F73" s="131"/>
      <c r="G73" s="59"/>
    </row>
    <row r="74" spans="1:7" ht="18.75">
      <c r="A74" s="117"/>
      <c r="B74" s="59"/>
      <c r="C74" s="131"/>
      <c r="D74" s="131"/>
      <c r="E74" s="131"/>
      <c r="F74" s="131"/>
      <c r="G74" s="59"/>
    </row>
    <row r="75" spans="1:7" ht="18.75">
      <c r="A75" s="117"/>
      <c r="B75" s="59"/>
      <c r="C75" s="131"/>
      <c r="D75" s="131"/>
      <c r="E75" s="131"/>
      <c r="F75" s="131"/>
      <c r="G75" s="59"/>
    </row>
    <row r="76" spans="1:7" ht="18.75">
      <c r="A76" s="117"/>
      <c r="B76" s="59"/>
      <c r="C76" s="131"/>
      <c r="D76" s="131"/>
      <c r="E76" s="131"/>
      <c r="F76" s="131"/>
      <c r="G76" s="59"/>
    </row>
    <row r="77" spans="1:7" ht="18.75">
      <c r="A77" s="117"/>
      <c r="B77" s="59"/>
      <c r="C77" s="131"/>
      <c r="D77" s="131"/>
      <c r="E77" s="131"/>
      <c r="F77" s="131"/>
      <c r="G77" s="59"/>
    </row>
    <row r="78" spans="1:7" ht="18.75">
      <c r="A78" s="117"/>
      <c r="B78" s="59"/>
      <c r="C78" s="131"/>
      <c r="D78" s="131"/>
      <c r="E78" s="131"/>
      <c r="F78" s="131"/>
      <c r="G78" s="59"/>
    </row>
    <row r="79" spans="3:6" ht="18.75">
      <c r="C79" s="122"/>
      <c r="D79" s="122"/>
      <c r="E79" s="122"/>
      <c r="F79" s="122"/>
    </row>
    <row r="80" spans="3:6" ht="18.75">
      <c r="C80" s="122"/>
      <c r="D80" s="122"/>
      <c r="E80" s="122"/>
      <c r="F80" s="122"/>
    </row>
    <row r="81" spans="3:6" ht="18.75">
      <c r="C81" s="122"/>
      <c r="D81" s="122"/>
      <c r="E81" s="122"/>
      <c r="F81" s="122"/>
    </row>
    <row r="82" spans="3:6" ht="18.75">
      <c r="C82" s="122"/>
      <c r="D82" s="122"/>
      <c r="E82" s="122"/>
      <c r="F82" s="122"/>
    </row>
    <row r="83" spans="3:6" ht="18.75">
      <c r="C83" s="122"/>
      <c r="D83" s="122"/>
      <c r="E83" s="122"/>
      <c r="F83" s="122"/>
    </row>
    <row r="84" spans="3:6" ht="18.75">
      <c r="C84" s="122"/>
      <c r="D84" s="122"/>
      <c r="E84" s="122"/>
      <c r="F84" s="122"/>
    </row>
    <row r="85" spans="3:6" ht="18.75">
      <c r="C85" s="122"/>
      <c r="D85" s="122"/>
      <c r="E85" s="122"/>
      <c r="F85" s="122"/>
    </row>
    <row r="86" spans="3:6" ht="18.75">
      <c r="C86" s="122"/>
      <c r="D86" s="122"/>
      <c r="E86" s="122"/>
      <c r="F86" s="122"/>
    </row>
    <row r="87" spans="3:6" ht="18.75">
      <c r="C87" s="122"/>
      <c r="D87" s="122"/>
      <c r="E87" s="122"/>
      <c r="F87" s="122"/>
    </row>
    <row r="88" spans="3:6" ht="18.75">
      <c r="C88" s="122"/>
      <c r="D88" s="122"/>
      <c r="E88" s="122"/>
      <c r="F88" s="122"/>
    </row>
    <row r="89" spans="3:6" ht="18.75">
      <c r="C89" s="122"/>
      <c r="D89" s="122"/>
      <c r="E89" s="122"/>
      <c r="F89" s="122"/>
    </row>
    <row r="90" spans="3:6" ht="18.75">
      <c r="C90" s="122"/>
      <c r="D90" s="122"/>
      <c r="E90" s="122"/>
      <c r="F90" s="122"/>
    </row>
    <row r="91" spans="3:6" ht="18.75">
      <c r="C91" s="122"/>
      <c r="D91" s="122"/>
      <c r="E91" s="122"/>
      <c r="F91" s="122"/>
    </row>
    <row r="92" spans="3:6" ht="18.75">
      <c r="C92" s="122"/>
      <c r="D92" s="122"/>
      <c r="E92" s="122"/>
      <c r="F92" s="122"/>
    </row>
    <row r="93" spans="3:6" ht="18.75">
      <c r="C93" s="122"/>
      <c r="D93" s="122"/>
      <c r="E93" s="122"/>
      <c r="F93" s="122"/>
    </row>
    <row r="94" spans="3:6" ht="18.75">
      <c r="C94" s="122"/>
      <c r="D94" s="122"/>
      <c r="E94" s="122"/>
      <c r="F94" s="122"/>
    </row>
    <row r="95" spans="3:6" ht="18.75">
      <c r="C95" s="122"/>
      <c r="D95" s="122"/>
      <c r="E95" s="122"/>
      <c r="F95" s="122"/>
    </row>
    <row r="96" spans="3:6" ht="18.75">
      <c r="C96" s="122"/>
      <c r="D96" s="122"/>
      <c r="E96" s="122"/>
      <c r="F96" s="122"/>
    </row>
    <row r="97" spans="3:6" ht="18.75">
      <c r="C97" s="122"/>
      <c r="D97" s="122"/>
      <c r="E97" s="122"/>
      <c r="F97" s="122"/>
    </row>
    <row r="98" spans="3:6" ht="18.75">
      <c r="C98" s="122"/>
      <c r="D98" s="122"/>
      <c r="E98" s="122"/>
      <c r="F98" s="122"/>
    </row>
    <row r="99" spans="3:6" ht="18.75">
      <c r="C99" s="122"/>
      <c r="D99" s="122"/>
      <c r="E99" s="122"/>
      <c r="F99" s="122"/>
    </row>
    <row r="100" spans="3:6" ht="18.75">
      <c r="C100" s="122"/>
      <c r="D100" s="122"/>
      <c r="E100" s="122"/>
      <c r="F100" s="122"/>
    </row>
    <row r="101" spans="3:6" ht="18.75">
      <c r="C101" s="122"/>
      <c r="D101" s="122"/>
      <c r="E101" s="122"/>
      <c r="F101" s="122"/>
    </row>
    <row r="102" spans="3:6" ht="18.75">
      <c r="C102" s="122"/>
      <c r="D102" s="122"/>
      <c r="E102" s="122"/>
      <c r="F102" s="122"/>
    </row>
    <row r="103" spans="3:6" ht="18.75">
      <c r="C103" s="122"/>
      <c r="D103" s="122"/>
      <c r="E103" s="122"/>
      <c r="F103" s="122"/>
    </row>
    <row r="104" spans="3:6" ht="18.75">
      <c r="C104" s="122"/>
      <c r="D104" s="122"/>
      <c r="E104" s="122"/>
      <c r="F104" s="122"/>
    </row>
    <row r="105" spans="3:6" ht="18.75">
      <c r="C105" s="122"/>
      <c r="D105" s="122"/>
      <c r="E105" s="122"/>
      <c r="F105" s="122"/>
    </row>
    <row r="106" spans="3:6" ht="18.75">
      <c r="C106" s="122"/>
      <c r="D106" s="122"/>
      <c r="E106" s="122"/>
      <c r="F106" s="122"/>
    </row>
    <row r="107" spans="3:6" ht="18.75">
      <c r="C107" s="122"/>
      <c r="D107" s="122"/>
      <c r="E107" s="122"/>
      <c r="F107" s="122"/>
    </row>
    <row r="108" spans="3:6" ht="18.75">
      <c r="C108" s="122"/>
      <c r="D108" s="122"/>
      <c r="E108" s="122"/>
      <c r="F108" s="122"/>
    </row>
    <row r="109" spans="3:6" ht="18.75">
      <c r="C109" s="122"/>
      <c r="D109" s="122"/>
      <c r="E109" s="122"/>
      <c r="F109" s="122"/>
    </row>
    <row r="110" spans="3:6" ht="18.75">
      <c r="C110" s="122"/>
      <c r="D110" s="122"/>
      <c r="E110" s="122"/>
      <c r="F110" s="122"/>
    </row>
    <row r="111" spans="3:6" ht="18.75">
      <c r="C111" s="122"/>
      <c r="D111" s="122"/>
      <c r="E111" s="122"/>
      <c r="F111" s="122"/>
    </row>
    <row r="112" spans="3:6" ht="18.75">
      <c r="C112" s="122"/>
      <c r="D112" s="122"/>
      <c r="E112" s="122"/>
      <c r="F112" s="122"/>
    </row>
    <row r="113" spans="3:6" ht="18.75">
      <c r="C113" s="122"/>
      <c r="D113" s="122"/>
      <c r="E113" s="122"/>
      <c r="F113" s="122"/>
    </row>
    <row r="114" spans="3:6" ht="18.75">
      <c r="C114" s="122"/>
      <c r="D114" s="122"/>
      <c r="E114" s="122"/>
      <c r="F114" s="122"/>
    </row>
    <row r="115" spans="3:6" ht="18.75">
      <c r="C115" s="122"/>
      <c r="D115" s="122"/>
      <c r="E115" s="122"/>
      <c r="F115" s="122"/>
    </row>
    <row r="116" spans="3:6" ht="18.75">
      <c r="C116" s="122"/>
      <c r="D116" s="122"/>
      <c r="E116" s="122"/>
      <c r="F116" s="122"/>
    </row>
    <row r="117" spans="3:6" ht="18.75">
      <c r="C117" s="122"/>
      <c r="D117" s="122"/>
      <c r="E117" s="122"/>
      <c r="F117" s="122"/>
    </row>
    <row r="118" spans="3:6" ht="18.75">
      <c r="C118" s="122"/>
      <c r="D118" s="122"/>
      <c r="E118" s="122"/>
      <c r="F118" s="122"/>
    </row>
    <row r="119" spans="3:6" ht="18.75">
      <c r="C119" s="122"/>
      <c r="D119" s="122"/>
      <c r="E119" s="122"/>
      <c r="F119" s="122"/>
    </row>
    <row r="120" spans="3:6" ht="18.75">
      <c r="C120" s="122"/>
      <c r="D120" s="122"/>
      <c r="E120" s="122"/>
      <c r="F120" s="122"/>
    </row>
    <row r="121" spans="3:6" ht="18.75">
      <c r="C121" s="122"/>
      <c r="D121" s="122"/>
      <c r="E121" s="122"/>
      <c r="F121" s="122"/>
    </row>
    <row r="122" spans="3:6" ht="18.75">
      <c r="C122" s="122"/>
      <c r="D122" s="122"/>
      <c r="E122" s="122"/>
      <c r="F122" s="122"/>
    </row>
    <row r="123" spans="3:6" ht="18.75">
      <c r="C123" s="122"/>
      <c r="D123" s="122"/>
      <c r="E123" s="122"/>
      <c r="F123" s="122"/>
    </row>
    <row r="124" spans="3:6" ht="18.75">
      <c r="C124" s="122"/>
      <c r="D124" s="122"/>
      <c r="E124" s="122"/>
      <c r="F124" s="122"/>
    </row>
    <row r="125" spans="3:6" ht="18.75">
      <c r="C125" s="122"/>
      <c r="D125" s="122"/>
      <c r="E125" s="122"/>
      <c r="F125" s="122"/>
    </row>
    <row r="126" spans="3:6" ht="18.75">
      <c r="C126" s="122"/>
      <c r="D126" s="122"/>
      <c r="E126" s="122"/>
      <c r="F126" s="122"/>
    </row>
    <row r="127" spans="3:6" ht="18.75">
      <c r="C127" s="122"/>
      <c r="D127" s="122"/>
      <c r="E127" s="122"/>
      <c r="F127" s="122"/>
    </row>
    <row r="128" spans="3:6" ht="18.75">
      <c r="C128" s="122"/>
      <c r="D128" s="122"/>
      <c r="E128" s="122"/>
      <c r="F128" s="122"/>
    </row>
    <row r="129" spans="3:6" ht="18.75">
      <c r="C129" s="122"/>
      <c r="D129" s="122"/>
      <c r="E129" s="122"/>
      <c r="F129" s="122"/>
    </row>
    <row r="130" spans="3:6" ht="18.75">
      <c r="C130" s="122"/>
      <c r="D130" s="122"/>
      <c r="E130" s="122"/>
      <c r="F130" s="122"/>
    </row>
    <row r="131" spans="3:6" ht="18.75">
      <c r="C131" s="122"/>
      <c r="D131" s="122"/>
      <c r="E131" s="122"/>
      <c r="F131" s="122"/>
    </row>
    <row r="132" spans="3:6" ht="18.75">
      <c r="C132" s="122"/>
      <c r="D132" s="122"/>
      <c r="E132" s="122"/>
      <c r="F132" s="122"/>
    </row>
    <row r="133" spans="3:6" ht="18.75">
      <c r="C133" s="122"/>
      <c r="D133" s="122"/>
      <c r="E133" s="122"/>
      <c r="F133" s="122"/>
    </row>
    <row r="134" spans="3:6" ht="18.75">
      <c r="C134" s="122"/>
      <c r="D134" s="122"/>
      <c r="E134" s="122"/>
      <c r="F134" s="122"/>
    </row>
    <row r="135" spans="3:6" ht="18.75">
      <c r="C135" s="122"/>
      <c r="D135" s="122"/>
      <c r="E135" s="122"/>
      <c r="F135" s="122"/>
    </row>
    <row r="136" spans="3:6" ht="18.75">
      <c r="C136" s="122"/>
      <c r="D136" s="122"/>
      <c r="E136" s="122"/>
      <c r="F136" s="122"/>
    </row>
    <row r="137" spans="3:6" ht="18.75">
      <c r="C137" s="122"/>
      <c r="D137" s="122"/>
      <c r="E137" s="122"/>
      <c r="F137" s="122"/>
    </row>
    <row r="138" spans="3:6" ht="18.75">
      <c r="C138" s="122"/>
      <c r="D138" s="122"/>
      <c r="E138" s="122"/>
      <c r="F138" s="122"/>
    </row>
    <row r="139" spans="3:6" ht="18.75">
      <c r="C139" s="122"/>
      <c r="D139" s="122"/>
      <c r="E139" s="122"/>
      <c r="F139" s="122"/>
    </row>
    <row r="140" spans="3:6" ht="18.75">
      <c r="C140" s="122"/>
      <c r="D140" s="122"/>
      <c r="E140" s="122"/>
      <c r="F140" s="122"/>
    </row>
    <row r="141" spans="3:6" ht="18.75">
      <c r="C141" s="122"/>
      <c r="D141" s="122"/>
      <c r="E141" s="122"/>
      <c r="F141" s="122"/>
    </row>
    <row r="142" spans="3:6" ht="18.75">
      <c r="C142" s="122"/>
      <c r="D142" s="122"/>
      <c r="E142" s="122"/>
      <c r="F142" s="122"/>
    </row>
    <row r="143" spans="3:6" ht="18.75">
      <c r="C143" s="122"/>
      <c r="D143" s="122"/>
      <c r="E143" s="122"/>
      <c r="F143" s="122"/>
    </row>
    <row r="144" spans="3:6" ht="18.75">
      <c r="C144" s="122"/>
      <c r="D144" s="122"/>
      <c r="E144" s="122"/>
      <c r="F144" s="122"/>
    </row>
    <row r="145" spans="3:6" ht="18.75">
      <c r="C145" s="122"/>
      <c r="D145" s="122"/>
      <c r="E145" s="122"/>
      <c r="F145" s="122"/>
    </row>
    <row r="146" spans="3:6" ht="18.75">
      <c r="C146" s="122"/>
      <c r="D146" s="122"/>
      <c r="E146" s="122"/>
      <c r="F146" s="122"/>
    </row>
    <row r="147" spans="3:6" ht="18.75">
      <c r="C147" s="122"/>
      <c r="D147" s="122"/>
      <c r="E147" s="122"/>
      <c r="F147" s="122"/>
    </row>
    <row r="148" spans="3:6" ht="18.75">
      <c r="C148" s="122"/>
      <c r="D148" s="122"/>
      <c r="E148" s="122"/>
      <c r="F148" s="122"/>
    </row>
    <row r="149" spans="3:6" ht="18.75">
      <c r="C149" s="122"/>
      <c r="D149" s="122"/>
      <c r="E149" s="122"/>
      <c r="F149" s="122"/>
    </row>
    <row r="150" spans="3:6" ht="18.75">
      <c r="C150" s="122"/>
      <c r="D150" s="122"/>
      <c r="E150" s="122"/>
      <c r="F150" s="122"/>
    </row>
    <row r="151" spans="3:6" ht="18.75">
      <c r="C151" s="122"/>
      <c r="D151" s="122"/>
      <c r="E151" s="122"/>
      <c r="F151" s="122"/>
    </row>
    <row r="152" spans="3:6" ht="18.75">
      <c r="C152" s="122"/>
      <c r="D152" s="122"/>
      <c r="E152" s="122"/>
      <c r="F152" s="122"/>
    </row>
    <row r="153" spans="3:6" ht="18.75">
      <c r="C153" s="122"/>
      <c r="D153" s="122"/>
      <c r="E153" s="122"/>
      <c r="F153" s="122"/>
    </row>
    <row r="154" spans="3:6" ht="18.75">
      <c r="C154" s="122"/>
      <c r="D154" s="122"/>
      <c r="E154" s="122"/>
      <c r="F154" s="122"/>
    </row>
    <row r="155" spans="3:6" ht="18.75">
      <c r="C155" s="122"/>
      <c r="D155" s="122"/>
      <c r="E155" s="122"/>
      <c r="F155" s="122"/>
    </row>
    <row r="156" spans="3:6" ht="18.75">
      <c r="C156" s="122"/>
      <c r="D156" s="122"/>
      <c r="E156" s="122"/>
      <c r="F156" s="122"/>
    </row>
    <row r="157" spans="3:6" ht="18.75">
      <c r="C157" s="122"/>
      <c r="D157" s="122"/>
      <c r="E157" s="122"/>
      <c r="F157" s="122"/>
    </row>
    <row r="158" spans="3:6" ht="18.75">
      <c r="C158" s="122"/>
      <c r="D158" s="122"/>
      <c r="E158" s="122"/>
      <c r="F158" s="122"/>
    </row>
    <row r="159" spans="3:6" ht="18.75">
      <c r="C159" s="122"/>
      <c r="D159" s="122"/>
      <c r="E159" s="122"/>
      <c r="F159" s="122"/>
    </row>
    <row r="160" spans="3:6" ht="18.75">
      <c r="C160" s="122"/>
      <c r="D160" s="122"/>
      <c r="E160" s="122"/>
      <c r="F160" s="122"/>
    </row>
    <row r="161" spans="3:6" ht="18.75">
      <c r="C161" s="122"/>
      <c r="D161" s="122"/>
      <c r="E161" s="122"/>
      <c r="F161" s="122"/>
    </row>
    <row r="162" spans="3:6" ht="18.75">
      <c r="C162" s="122"/>
      <c r="D162" s="122"/>
      <c r="E162" s="122"/>
      <c r="F162" s="122"/>
    </row>
    <row r="163" spans="3:6" ht="18.75">
      <c r="C163" s="122"/>
      <c r="D163" s="122"/>
      <c r="E163" s="122"/>
      <c r="F163" s="122"/>
    </row>
    <row r="164" spans="3:6" ht="18.75">
      <c r="C164" s="122"/>
      <c r="D164" s="122"/>
      <c r="E164" s="122"/>
      <c r="F164" s="122"/>
    </row>
    <row r="165" spans="3:6" ht="18.75">
      <c r="C165" s="122"/>
      <c r="D165" s="122"/>
      <c r="E165" s="122"/>
      <c r="F165" s="122"/>
    </row>
    <row r="166" spans="3:6" ht="18.75">
      <c r="C166" s="122"/>
      <c r="D166" s="122"/>
      <c r="E166" s="122"/>
      <c r="F166" s="122"/>
    </row>
    <row r="167" spans="3:6" ht="18.75">
      <c r="C167" s="122"/>
      <c r="D167" s="122"/>
      <c r="E167" s="122"/>
      <c r="F167" s="122"/>
    </row>
    <row r="168" spans="3:6" ht="18.75">
      <c r="C168" s="122"/>
      <c r="D168" s="122"/>
      <c r="E168" s="122"/>
      <c r="F168" s="122"/>
    </row>
    <row r="169" spans="3:6" ht="18.75">
      <c r="C169" s="122"/>
      <c r="D169" s="122"/>
      <c r="E169" s="122"/>
      <c r="F169" s="122"/>
    </row>
    <row r="170" spans="3:6" ht="18.75">
      <c r="C170" s="122"/>
      <c r="D170" s="122"/>
      <c r="E170" s="122"/>
      <c r="F170" s="122"/>
    </row>
    <row r="171" spans="3:6" ht="18.75">
      <c r="C171" s="122"/>
      <c r="D171" s="122"/>
      <c r="E171" s="122"/>
      <c r="F171" s="122"/>
    </row>
    <row r="172" spans="3:6" ht="18.75">
      <c r="C172" s="122"/>
      <c r="D172" s="122"/>
      <c r="E172" s="122"/>
      <c r="F172" s="122"/>
    </row>
    <row r="173" spans="3:6" ht="18.75">
      <c r="C173" s="122"/>
      <c r="D173" s="122"/>
      <c r="E173" s="122"/>
      <c r="F173" s="122"/>
    </row>
    <row r="174" spans="3:6" ht="18.75">
      <c r="C174" s="122"/>
      <c r="D174" s="122"/>
      <c r="E174" s="122"/>
      <c r="F174" s="122"/>
    </row>
    <row r="175" spans="3:6" ht="18.75">
      <c r="C175" s="122"/>
      <c r="D175" s="122"/>
      <c r="E175" s="122"/>
      <c r="F175" s="122"/>
    </row>
    <row r="176" spans="3:6" ht="18.75">
      <c r="C176" s="122"/>
      <c r="D176" s="122"/>
      <c r="E176" s="122"/>
      <c r="F176" s="122"/>
    </row>
    <row r="177" spans="3:6" ht="18.75">
      <c r="C177" s="122"/>
      <c r="D177" s="122"/>
      <c r="E177" s="122"/>
      <c r="F177" s="122"/>
    </row>
    <row r="178" spans="3:6" ht="18.75">
      <c r="C178" s="122"/>
      <c r="D178" s="122"/>
      <c r="E178" s="122"/>
      <c r="F178" s="122"/>
    </row>
    <row r="179" spans="3:6" ht="18.75">
      <c r="C179" s="122"/>
      <c r="D179" s="122"/>
      <c r="E179" s="122"/>
      <c r="F179" s="122"/>
    </row>
    <row r="180" spans="3:6" ht="18.75">
      <c r="C180" s="122"/>
      <c r="D180" s="122"/>
      <c r="E180" s="122"/>
      <c r="F180" s="122"/>
    </row>
    <row r="181" spans="3:6" ht="18.75">
      <c r="C181" s="122"/>
      <c r="D181" s="122"/>
      <c r="E181" s="122"/>
      <c r="F181" s="122"/>
    </row>
    <row r="182" spans="3:6" ht="18.75">
      <c r="C182" s="122"/>
      <c r="D182" s="122"/>
      <c r="E182" s="122"/>
      <c r="F182" s="122"/>
    </row>
    <row r="183" spans="3:6" ht="18.75">
      <c r="C183" s="122"/>
      <c r="D183" s="122"/>
      <c r="E183" s="122"/>
      <c r="F183" s="122"/>
    </row>
    <row r="184" spans="3:6" ht="18.75">
      <c r="C184" s="122"/>
      <c r="D184" s="122"/>
      <c r="E184" s="122"/>
      <c r="F184" s="122"/>
    </row>
    <row r="185" spans="3:6" ht="18.75">
      <c r="C185" s="122"/>
      <c r="D185" s="122"/>
      <c r="E185" s="122"/>
      <c r="F185" s="122"/>
    </row>
    <row r="186" spans="3:6" ht="18.75">
      <c r="C186" s="122"/>
      <c r="D186" s="122"/>
      <c r="E186" s="122"/>
      <c r="F186" s="122"/>
    </row>
    <row r="187" spans="3:6" ht="18.75">
      <c r="C187" s="122"/>
      <c r="D187" s="122"/>
      <c r="E187" s="122"/>
      <c r="F187" s="122"/>
    </row>
    <row r="188" spans="3:6" ht="18.75">
      <c r="C188" s="122"/>
      <c r="D188" s="122"/>
      <c r="E188" s="122"/>
      <c r="F188" s="122"/>
    </row>
    <row r="189" spans="3:6" ht="18.75">
      <c r="C189" s="122"/>
      <c r="D189" s="122"/>
      <c r="E189" s="122"/>
      <c r="F189" s="122"/>
    </row>
    <row r="190" spans="3:6" ht="18.75">
      <c r="C190" s="122"/>
      <c r="D190" s="122"/>
      <c r="E190" s="122"/>
      <c r="F190" s="122"/>
    </row>
    <row r="191" spans="3:6" ht="18.75">
      <c r="C191" s="122"/>
      <c r="D191" s="122"/>
      <c r="E191" s="122"/>
      <c r="F191" s="122"/>
    </row>
    <row r="192" spans="3:6" ht="18.75">
      <c r="C192" s="122"/>
      <c r="D192" s="122"/>
      <c r="E192" s="122"/>
      <c r="F192" s="122"/>
    </row>
    <row r="193" spans="3:6" ht="18.75">
      <c r="C193" s="122"/>
      <c r="D193" s="122"/>
      <c r="E193" s="122"/>
      <c r="F193" s="122"/>
    </row>
    <row r="194" spans="3:6" ht="18.75">
      <c r="C194" s="122"/>
      <c r="D194" s="122"/>
      <c r="E194" s="122"/>
      <c r="F194" s="122"/>
    </row>
    <row r="195" spans="3:6" ht="18.75">
      <c r="C195" s="122"/>
      <c r="D195" s="122"/>
      <c r="E195" s="122"/>
      <c r="F195" s="122"/>
    </row>
    <row r="196" spans="3:6" ht="18.75">
      <c r="C196" s="122"/>
      <c r="D196" s="122"/>
      <c r="E196" s="122"/>
      <c r="F196" s="122"/>
    </row>
    <row r="197" spans="3:6" ht="18.75">
      <c r="C197" s="122"/>
      <c r="D197" s="122"/>
      <c r="E197" s="122"/>
      <c r="F197" s="122"/>
    </row>
    <row r="198" spans="3:6" ht="18.75">
      <c r="C198" s="122"/>
      <c r="D198" s="122"/>
      <c r="E198" s="122"/>
      <c r="F198" s="122"/>
    </row>
    <row r="199" spans="3:6" ht="18.75">
      <c r="C199" s="122"/>
      <c r="D199" s="122"/>
      <c r="E199" s="122"/>
      <c r="F199" s="122"/>
    </row>
    <row r="200" spans="3:6" ht="18.75">
      <c r="C200" s="122"/>
      <c r="D200" s="122"/>
      <c r="E200" s="122"/>
      <c r="F200" s="122"/>
    </row>
    <row r="201" spans="3:6" ht="18.75">
      <c r="C201" s="122"/>
      <c r="D201" s="122"/>
      <c r="E201" s="122"/>
      <c r="F201" s="122"/>
    </row>
    <row r="202" spans="3:6" ht="18.75">
      <c r="C202" s="122"/>
      <c r="D202" s="122"/>
      <c r="E202" s="122"/>
      <c r="F202" s="122"/>
    </row>
    <row r="203" spans="3:6" ht="18.75">
      <c r="C203" s="122"/>
      <c r="D203" s="122"/>
      <c r="E203" s="122"/>
      <c r="F203" s="122"/>
    </row>
    <row r="204" spans="3:6" ht="18.75">
      <c r="C204" s="122"/>
      <c r="D204" s="122"/>
      <c r="E204" s="122"/>
      <c r="F204" s="122"/>
    </row>
    <row r="205" spans="3:6" ht="18.75">
      <c r="C205" s="122"/>
      <c r="D205" s="122"/>
      <c r="E205" s="122"/>
      <c r="F205" s="122"/>
    </row>
    <row r="206" spans="3:6" ht="18.75">
      <c r="C206" s="122"/>
      <c r="D206" s="122"/>
      <c r="E206" s="122"/>
      <c r="F206" s="122"/>
    </row>
    <row r="207" spans="3:6" ht="18.75">
      <c r="C207" s="122"/>
      <c r="D207" s="122"/>
      <c r="E207" s="122"/>
      <c r="F207" s="122"/>
    </row>
    <row r="208" spans="3:6" ht="18.75">
      <c r="C208" s="122"/>
      <c r="D208" s="122"/>
      <c r="E208" s="122"/>
      <c r="F208" s="122"/>
    </row>
    <row r="209" spans="3:6" ht="18.75">
      <c r="C209" s="122"/>
      <c r="D209" s="122"/>
      <c r="E209" s="122"/>
      <c r="F209" s="122"/>
    </row>
    <row r="210" spans="3:6" ht="18.75">
      <c r="C210" s="122"/>
      <c r="D210" s="122"/>
      <c r="E210" s="122"/>
      <c r="F210" s="122"/>
    </row>
    <row r="211" spans="3:6" ht="18.75">
      <c r="C211" s="122"/>
      <c r="D211" s="122"/>
      <c r="E211" s="122"/>
      <c r="F211" s="122"/>
    </row>
    <row r="212" spans="3:6" ht="18.75">
      <c r="C212" s="122"/>
      <c r="D212" s="122"/>
      <c r="E212" s="122"/>
      <c r="F212" s="122"/>
    </row>
    <row r="213" spans="3:6" ht="18.75">
      <c r="C213" s="122"/>
      <c r="D213" s="122"/>
      <c r="E213" s="122"/>
      <c r="F213" s="122"/>
    </row>
    <row r="214" spans="3:6" ht="18.75">
      <c r="C214" s="122"/>
      <c r="D214" s="122"/>
      <c r="E214" s="122"/>
      <c r="F214" s="122"/>
    </row>
    <row r="215" spans="3:6" ht="18.75">
      <c r="C215" s="122"/>
      <c r="D215" s="122"/>
      <c r="E215" s="122"/>
      <c r="F215" s="122"/>
    </row>
    <row r="216" spans="3:6" ht="18.75">
      <c r="C216" s="122"/>
      <c r="D216" s="122"/>
      <c r="E216" s="122"/>
      <c r="F216" s="122"/>
    </row>
    <row r="217" spans="3:6" ht="18.75">
      <c r="C217" s="122"/>
      <c r="D217" s="122"/>
      <c r="E217" s="122"/>
      <c r="F217" s="122"/>
    </row>
    <row r="218" spans="3:6" ht="18.75">
      <c r="C218" s="122"/>
      <c r="D218" s="122"/>
      <c r="E218" s="122"/>
      <c r="F218" s="122"/>
    </row>
    <row r="219" spans="3:6" ht="18.75">
      <c r="C219" s="122"/>
      <c r="D219" s="122"/>
      <c r="E219" s="122"/>
      <c r="F219" s="122"/>
    </row>
    <row r="220" spans="3:6" ht="18.75">
      <c r="C220" s="122"/>
      <c r="D220" s="122"/>
      <c r="E220" s="122"/>
      <c r="F220" s="122"/>
    </row>
    <row r="221" spans="3:6" ht="18.75">
      <c r="C221" s="122"/>
      <c r="D221" s="122"/>
      <c r="E221" s="122"/>
      <c r="F221" s="122"/>
    </row>
    <row r="222" spans="3:6" ht="18.75">
      <c r="C222" s="122"/>
      <c r="D222" s="122"/>
      <c r="E222" s="122"/>
      <c r="F222" s="122"/>
    </row>
    <row r="223" spans="3:6" ht="18.75">
      <c r="C223" s="122"/>
      <c r="D223" s="122"/>
      <c r="E223" s="122"/>
      <c r="F223" s="122"/>
    </row>
    <row r="224" spans="3:6" ht="18.75">
      <c r="C224" s="122"/>
      <c r="D224" s="122"/>
      <c r="E224" s="122"/>
      <c r="F224" s="122"/>
    </row>
    <row r="225" spans="3:6" ht="18.75">
      <c r="C225" s="122"/>
      <c r="D225" s="122"/>
      <c r="E225" s="122"/>
      <c r="F225" s="122"/>
    </row>
    <row r="226" spans="3:6" ht="18.75">
      <c r="C226" s="122"/>
      <c r="D226" s="122"/>
      <c r="E226" s="122"/>
      <c r="F226" s="122"/>
    </row>
    <row r="227" spans="3:6" ht="18.75">
      <c r="C227" s="122"/>
      <c r="D227" s="122"/>
      <c r="E227" s="122"/>
      <c r="F227" s="122"/>
    </row>
    <row r="228" spans="3:6" ht="18.75">
      <c r="C228" s="122"/>
      <c r="D228" s="122"/>
      <c r="E228" s="122"/>
      <c r="F228" s="122"/>
    </row>
    <row r="229" spans="3:6" ht="18.75">
      <c r="C229" s="122"/>
      <c r="D229" s="122"/>
      <c r="E229" s="122"/>
      <c r="F229" s="122"/>
    </row>
    <row r="230" spans="3:6" ht="18.75">
      <c r="C230" s="122"/>
      <c r="D230" s="122"/>
      <c r="E230" s="122"/>
      <c r="F230" s="122"/>
    </row>
    <row r="231" spans="3:6" ht="18.75">
      <c r="C231" s="122"/>
      <c r="D231" s="122"/>
      <c r="E231" s="122"/>
      <c r="F231" s="122"/>
    </row>
    <row r="232" spans="3:6" ht="18.75">
      <c r="C232" s="122"/>
      <c r="D232" s="122"/>
      <c r="E232" s="122"/>
      <c r="F232" s="122"/>
    </row>
    <row r="233" spans="3:6" ht="18.75">
      <c r="C233" s="122"/>
      <c r="D233" s="122"/>
      <c r="E233" s="122"/>
      <c r="F233" s="122"/>
    </row>
    <row r="234" spans="3:6" ht="18.75">
      <c r="C234" s="122"/>
      <c r="D234" s="122"/>
      <c r="E234" s="122"/>
      <c r="F234" s="122"/>
    </row>
    <row r="235" spans="3:6" ht="18.75">
      <c r="C235" s="122"/>
      <c r="D235" s="122"/>
      <c r="E235" s="122"/>
      <c r="F235" s="122"/>
    </row>
    <row r="236" spans="3:6" ht="18.75">
      <c r="C236" s="122"/>
      <c r="D236" s="122"/>
      <c r="E236" s="122"/>
      <c r="F236" s="122"/>
    </row>
    <row r="237" spans="3:6" ht="18.75">
      <c r="C237" s="122"/>
      <c r="D237" s="122"/>
      <c r="E237" s="122"/>
      <c r="F237" s="122"/>
    </row>
    <row r="238" spans="3:6" ht="18.75">
      <c r="C238" s="122"/>
      <c r="D238" s="122"/>
      <c r="E238" s="122"/>
      <c r="F238" s="122"/>
    </row>
    <row r="239" spans="3:6" ht="18.75">
      <c r="C239" s="122"/>
      <c r="D239" s="122"/>
      <c r="E239" s="122"/>
      <c r="F239" s="122"/>
    </row>
    <row r="240" spans="3:6" ht="18.75">
      <c r="C240" s="122"/>
      <c r="D240" s="122"/>
      <c r="E240" s="122"/>
      <c r="F240" s="122"/>
    </row>
    <row r="241" spans="3:6" ht="18.75">
      <c r="C241" s="122"/>
      <c r="D241" s="122"/>
      <c r="E241" s="122"/>
      <c r="F241" s="122"/>
    </row>
    <row r="242" spans="3:6" ht="18.75">
      <c r="C242" s="122"/>
      <c r="D242" s="122"/>
      <c r="E242" s="122"/>
      <c r="F242" s="122"/>
    </row>
    <row r="243" spans="3:6" ht="18.75">
      <c r="C243" s="122"/>
      <c r="D243" s="122"/>
      <c r="E243" s="122"/>
      <c r="F243" s="122"/>
    </row>
    <row r="244" spans="3:6" ht="18.75">
      <c r="C244" s="122"/>
      <c r="D244" s="122"/>
      <c r="E244" s="122"/>
      <c r="F244" s="122"/>
    </row>
    <row r="245" spans="3:6" ht="18.75">
      <c r="C245" s="122"/>
      <c r="D245" s="122"/>
      <c r="E245" s="122"/>
      <c r="F245" s="122"/>
    </row>
    <row r="246" spans="3:6" ht="18.75">
      <c r="C246" s="122"/>
      <c r="D246" s="122"/>
      <c r="E246" s="122"/>
      <c r="F246" s="122"/>
    </row>
    <row r="247" spans="3:6" ht="18.75">
      <c r="C247" s="122"/>
      <c r="D247" s="122"/>
      <c r="E247" s="122"/>
      <c r="F247" s="122"/>
    </row>
    <row r="248" spans="3:6" ht="18.75">
      <c r="C248" s="122"/>
      <c r="D248" s="122"/>
      <c r="E248" s="122"/>
      <c r="F248" s="122"/>
    </row>
    <row r="249" spans="3:6" ht="18.75">
      <c r="C249" s="122"/>
      <c r="D249" s="122"/>
      <c r="E249" s="122"/>
      <c r="F249" s="122"/>
    </row>
    <row r="250" spans="3:6" ht="18.75">
      <c r="C250" s="122"/>
      <c r="D250" s="122"/>
      <c r="E250" s="122"/>
      <c r="F250" s="122"/>
    </row>
    <row r="251" spans="3:6" ht="18.75">
      <c r="C251" s="122"/>
      <c r="D251" s="122"/>
      <c r="E251" s="122"/>
      <c r="F251" s="122"/>
    </row>
    <row r="252" spans="3:6" ht="18.75">
      <c r="C252" s="122"/>
      <c r="D252" s="122"/>
      <c r="E252" s="122"/>
      <c r="F252" s="122"/>
    </row>
    <row r="253" spans="3:6" ht="18.75">
      <c r="C253" s="122"/>
      <c r="D253" s="122"/>
      <c r="E253" s="122"/>
      <c r="F253" s="122"/>
    </row>
    <row r="254" spans="3:6" ht="18.75">
      <c r="C254" s="122"/>
      <c r="D254" s="122"/>
      <c r="E254" s="122"/>
      <c r="F254" s="122"/>
    </row>
    <row r="255" spans="3:6" ht="18.75">
      <c r="C255" s="122"/>
      <c r="D255" s="122"/>
      <c r="E255" s="122"/>
      <c r="F255" s="122"/>
    </row>
    <row r="256" spans="3:6" ht="18.75">
      <c r="C256" s="122"/>
      <c r="D256" s="122"/>
      <c r="E256" s="122"/>
      <c r="F256" s="122"/>
    </row>
    <row r="257" spans="3:6" ht="18.75">
      <c r="C257" s="122"/>
      <c r="D257" s="122"/>
      <c r="E257" s="122"/>
      <c r="F257" s="122"/>
    </row>
    <row r="258" spans="3:6" ht="18.75">
      <c r="C258" s="122"/>
      <c r="D258" s="122"/>
      <c r="E258" s="122"/>
      <c r="F258" s="122"/>
    </row>
    <row r="259" spans="3:6" ht="18.75">
      <c r="C259" s="122"/>
      <c r="D259" s="122"/>
      <c r="E259" s="122"/>
      <c r="F259" s="122"/>
    </row>
    <row r="260" spans="3:6" ht="18.75">
      <c r="C260" s="122"/>
      <c r="D260" s="122"/>
      <c r="E260" s="122"/>
      <c r="F260" s="122"/>
    </row>
    <row r="261" spans="3:6" ht="18.75">
      <c r="C261" s="122"/>
      <c r="D261" s="122"/>
      <c r="E261" s="122"/>
      <c r="F261" s="122"/>
    </row>
    <row r="262" spans="3:6" ht="18.75">
      <c r="C262" s="122"/>
      <c r="D262" s="122"/>
      <c r="E262" s="122"/>
      <c r="F262" s="122"/>
    </row>
    <row r="263" spans="3:6" ht="18.75">
      <c r="C263" s="122"/>
      <c r="D263" s="122"/>
      <c r="E263" s="122"/>
      <c r="F263" s="122"/>
    </row>
    <row r="264" spans="3:6" ht="18.75">
      <c r="C264" s="122"/>
      <c r="D264" s="122"/>
      <c r="E264" s="122"/>
      <c r="F264" s="122"/>
    </row>
    <row r="265" spans="3:6" ht="18.75">
      <c r="C265" s="122"/>
      <c r="D265" s="122"/>
      <c r="E265" s="122"/>
      <c r="F265" s="122"/>
    </row>
    <row r="266" spans="3:6" ht="18.75">
      <c r="C266" s="122"/>
      <c r="D266" s="122"/>
      <c r="E266" s="122"/>
      <c r="F266" s="122"/>
    </row>
    <row r="267" spans="3:6" ht="18.75">
      <c r="C267" s="122"/>
      <c r="D267" s="122"/>
      <c r="E267" s="122"/>
      <c r="F267" s="122"/>
    </row>
    <row r="268" spans="3:6" ht="18.75">
      <c r="C268" s="122"/>
      <c r="D268" s="122"/>
      <c r="E268" s="122"/>
      <c r="F268" s="122"/>
    </row>
    <row r="269" spans="3:6" ht="18.75">
      <c r="C269" s="122"/>
      <c r="D269" s="122"/>
      <c r="E269" s="122"/>
      <c r="F269" s="122"/>
    </row>
    <row r="270" spans="3:6" ht="18.75">
      <c r="C270" s="122"/>
      <c r="D270" s="122"/>
      <c r="E270" s="122"/>
      <c r="F270" s="122"/>
    </row>
    <row r="271" spans="3:6" ht="18.75">
      <c r="C271" s="122"/>
      <c r="D271" s="122"/>
      <c r="E271" s="122"/>
      <c r="F271" s="122"/>
    </row>
    <row r="272" spans="3:6" ht="18.75">
      <c r="C272" s="122"/>
      <c r="D272" s="122"/>
      <c r="E272" s="122"/>
      <c r="F272" s="122"/>
    </row>
    <row r="273" spans="3:6" ht="18.75">
      <c r="C273" s="122"/>
      <c r="D273" s="122"/>
      <c r="E273" s="122"/>
      <c r="F273" s="122"/>
    </row>
    <row r="274" spans="3:6" ht="18.75">
      <c r="C274" s="122"/>
      <c r="D274" s="122"/>
      <c r="E274" s="122"/>
      <c r="F274" s="122"/>
    </row>
    <row r="275" spans="3:6" ht="18.75">
      <c r="C275" s="122"/>
      <c r="D275" s="122"/>
      <c r="E275" s="122"/>
      <c r="F275" s="122"/>
    </row>
    <row r="276" spans="3:6" ht="18.75">
      <c r="C276" s="122"/>
      <c r="D276" s="122"/>
      <c r="E276" s="122"/>
      <c r="F276" s="122"/>
    </row>
    <row r="277" spans="3:6" ht="18.75">
      <c r="C277" s="122"/>
      <c r="D277" s="122"/>
      <c r="E277" s="122"/>
      <c r="F277" s="122"/>
    </row>
    <row r="278" spans="3:6" ht="18.75">
      <c r="C278" s="122"/>
      <c r="D278" s="122"/>
      <c r="E278" s="122"/>
      <c r="F278" s="122"/>
    </row>
    <row r="279" spans="3:6" ht="18.75">
      <c r="C279" s="122"/>
      <c r="D279" s="122"/>
      <c r="E279" s="122"/>
      <c r="F279" s="122"/>
    </row>
    <row r="280" spans="3:6" ht="18.75">
      <c r="C280" s="122"/>
      <c r="D280" s="122"/>
      <c r="E280" s="122"/>
      <c r="F280" s="122"/>
    </row>
    <row r="281" spans="3:6" ht="18.75">
      <c r="C281" s="122"/>
      <c r="D281" s="122"/>
      <c r="E281" s="122"/>
      <c r="F281" s="122"/>
    </row>
    <row r="282" spans="3:6" ht="18.75">
      <c r="C282" s="122"/>
      <c r="D282" s="122"/>
      <c r="E282" s="122"/>
      <c r="F282" s="122"/>
    </row>
    <row r="283" spans="3:6" ht="18.75">
      <c r="C283" s="122"/>
      <c r="D283" s="122"/>
      <c r="E283" s="122"/>
      <c r="F283" s="122"/>
    </row>
    <row r="284" spans="3:6" ht="18.75">
      <c r="C284" s="122"/>
      <c r="D284" s="122"/>
      <c r="E284" s="122"/>
      <c r="F284" s="122"/>
    </row>
    <row r="285" spans="3:6" ht="18.75">
      <c r="C285" s="122"/>
      <c r="D285" s="122"/>
      <c r="E285" s="122"/>
      <c r="F285" s="122"/>
    </row>
    <row r="286" spans="3:6" ht="18.75">
      <c r="C286" s="122"/>
      <c r="D286" s="122"/>
      <c r="E286" s="122"/>
      <c r="F286" s="122"/>
    </row>
    <row r="287" spans="3:6" ht="18.75">
      <c r="C287" s="122"/>
      <c r="D287" s="122"/>
      <c r="E287" s="122"/>
      <c r="F287" s="122"/>
    </row>
    <row r="288" spans="3:6" ht="18.75">
      <c r="C288" s="122"/>
      <c r="D288" s="122"/>
      <c r="E288" s="122"/>
      <c r="F288" s="122"/>
    </row>
    <row r="289" spans="3:6" ht="18.75">
      <c r="C289" s="122"/>
      <c r="D289" s="122"/>
      <c r="E289" s="122"/>
      <c r="F289" s="122"/>
    </row>
    <row r="290" spans="3:6" ht="18.75">
      <c r="C290" s="122"/>
      <c r="D290" s="122"/>
      <c r="E290" s="122"/>
      <c r="F290" s="122"/>
    </row>
    <row r="291" spans="3:6" ht="18.75">
      <c r="C291" s="122"/>
      <c r="D291" s="122"/>
      <c r="E291" s="122"/>
      <c r="F291" s="122"/>
    </row>
    <row r="292" spans="3:6" ht="18.75">
      <c r="C292" s="122"/>
      <c r="D292" s="122"/>
      <c r="E292" s="122"/>
      <c r="F292" s="122"/>
    </row>
    <row r="293" spans="3:6" ht="18.75">
      <c r="C293" s="122"/>
      <c r="D293" s="122"/>
      <c r="E293" s="122"/>
      <c r="F293" s="122"/>
    </row>
    <row r="294" spans="3:6" ht="18.75">
      <c r="C294" s="122"/>
      <c r="D294" s="122"/>
      <c r="E294" s="122"/>
      <c r="F294" s="122"/>
    </row>
    <row r="295" spans="3:6" ht="18.75">
      <c r="C295" s="122"/>
      <c r="D295" s="122"/>
      <c r="E295" s="122"/>
      <c r="F295" s="122"/>
    </row>
    <row r="296" spans="3:6" ht="18.75">
      <c r="C296" s="122"/>
      <c r="D296" s="122"/>
      <c r="E296" s="122"/>
      <c r="F296" s="122"/>
    </row>
    <row r="297" spans="3:6" ht="18.75">
      <c r="C297" s="122"/>
      <c r="D297" s="122"/>
      <c r="E297" s="122"/>
      <c r="F297" s="122"/>
    </row>
    <row r="298" spans="3:6" ht="18.75">
      <c r="C298" s="122"/>
      <c r="D298" s="122"/>
      <c r="E298" s="122"/>
      <c r="F298" s="122"/>
    </row>
    <row r="299" spans="3:6" ht="18.75">
      <c r="C299" s="122"/>
      <c r="D299" s="122"/>
      <c r="E299" s="122"/>
      <c r="F299" s="122"/>
    </row>
    <row r="300" spans="3:6" ht="18.75">
      <c r="C300" s="122"/>
      <c r="D300" s="122"/>
      <c r="E300" s="122"/>
      <c r="F300" s="122"/>
    </row>
    <row r="301" spans="3:6" ht="18.75">
      <c r="C301" s="122"/>
      <c r="D301" s="122"/>
      <c r="E301" s="122"/>
      <c r="F301" s="122"/>
    </row>
    <row r="302" spans="3:6" ht="18.75">
      <c r="C302" s="122"/>
      <c r="D302" s="122"/>
      <c r="E302" s="122"/>
      <c r="F302" s="122"/>
    </row>
    <row r="303" spans="3:6" ht="18.75">
      <c r="C303" s="122"/>
      <c r="D303" s="122"/>
      <c r="E303" s="122"/>
      <c r="F303" s="122"/>
    </row>
    <row r="304" spans="3:6" ht="18.75">
      <c r="C304" s="122"/>
      <c r="D304" s="122"/>
      <c r="E304" s="122"/>
      <c r="F304" s="122"/>
    </row>
    <row r="305" spans="3:6" ht="18.75">
      <c r="C305" s="122"/>
      <c r="D305" s="122"/>
      <c r="E305" s="122"/>
      <c r="F305" s="122"/>
    </row>
    <row r="306" spans="3:6" ht="18.75">
      <c r="C306" s="122"/>
      <c r="D306" s="122"/>
      <c r="E306" s="122"/>
      <c r="F306" s="122"/>
    </row>
    <row r="307" spans="3:6" ht="18.75">
      <c r="C307" s="122"/>
      <c r="D307" s="122"/>
      <c r="E307" s="122"/>
      <c r="F307" s="122"/>
    </row>
    <row r="308" spans="3:6" ht="18.75">
      <c r="C308" s="122"/>
      <c r="D308" s="122"/>
      <c r="E308" s="122"/>
      <c r="F308" s="122"/>
    </row>
    <row r="309" spans="3:6" ht="18.75">
      <c r="C309" s="122"/>
      <c r="D309" s="122"/>
      <c r="E309" s="122"/>
      <c r="F309" s="122"/>
    </row>
    <row r="310" spans="3:6" ht="18.75">
      <c r="C310" s="122"/>
      <c r="D310" s="122"/>
      <c r="E310" s="122"/>
      <c r="F310" s="122"/>
    </row>
    <row r="311" spans="3:6" ht="18.75">
      <c r="C311" s="122"/>
      <c r="D311" s="122"/>
      <c r="E311" s="122"/>
      <c r="F311" s="122"/>
    </row>
    <row r="312" spans="3:6" ht="18.75">
      <c r="C312" s="122"/>
      <c r="D312" s="122"/>
      <c r="E312" s="122"/>
      <c r="F312" s="122"/>
    </row>
    <row r="313" spans="3:6" ht="18.75">
      <c r="C313" s="122"/>
      <c r="D313" s="122"/>
      <c r="E313" s="122"/>
      <c r="F313" s="122"/>
    </row>
    <row r="314" spans="3:6" ht="18.75">
      <c r="C314" s="122"/>
      <c r="D314" s="122"/>
      <c r="E314" s="122"/>
      <c r="F314" s="122"/>
    </row>
    <row r="315" spans="3:6" ht="18.75">
      <c r="C315" s="122"/>
      <c r="D315" s="122"/>
      <c r="E315" s="122"/>
      <c r="F315" s="122"/>
    </row>
    <row r="316" spans="3:6" ht="18.75">
      <c r="C316" s="122"/>
      <c r="D316" s="122"/>
      <c r="E316" s="122"/>
      <c r="F316" s="122"/>
    </row>
    <row r="317" spans="3:6" ht="18.75">
      <c r="C317" s="122"/>
      <c r="D317" s="122"/>
      <c r="E317" s="122"/>
      <c r="F317" s="122"/>
    </row>
    <row r="318" spans="3:6" ht="18.75">
      <c r="C318" s="122"/>
      <c r="D318" s="122"/>
      <c r="E318" s="122"/>
      <c r="F318" s="122"/>
    </row>
    <row r="319" spans="3:6" ht="18.75">
      <c r="C319" s="122"/>
      <c r="D319" s="122"/>
      <c r="E319" s="122"/>
      <c r="F319" s="122"/>
    </row>
    <row r="320" spans="3:6" ht="18.75">
      <c r="C320" s="122"/>
      <c r="D320" s="122"/>
      <c r="E320" s="122"/>
      <c r="F320" s="122"/>
    </row>
    <row r="321" spans="3:6" ht="18.75">
      <c r="C321" s="122"/>
      <c r="D321" s="122"/>
      <c r="E321" s="122"/>
      <c r="F321" s="122"/>
    </row>
    <row r="322" spans="3:6" ht="18.75">
      <c r="C322" s="122"/>
      <c r="D322" s="122"/>
      <c r="E322" s="122"/>
      <c r="F322" s="122"/>
    </row>
    <row r="323" spans="3:6" ht="18.75">
      <c r="C323" s="122"/>
      <c r="D323" s="122"/>
      <c r="E323" s="122"/>
      <c r="F323" s="122"/>
    </row>
    <row r="324" spans="3:6" ht="18.75">
      <c r="C324" s="122"/>
      <c r="D324" s="122"/>
      <c r="E324" s="122"/>
      <c r="F324" s="122"/>
    </row>
    <row r="325" spans="3:6" ht="18.75">
      <c r="C325" s="122"/>
      <c r="D325" s="122"/>
      <c r="E325" s="122"/>
      <c r="F325" s="122"/>
    </row>
    <row r="326" spans="3:6" ht="18.75">
      <c r="C326" s="122"/>
      <c r="D326" s="122"/>
      <c r="E326" s="122"/>
      <c r="F326" s="122"/>
    </row>
    <row r="327" spans="3:6" ht="18.75">
      <c r="C327" s="122"/>
      <c r="D327" s="122"/>
      <c r="E327" s="122"/>
      <c r="F327" s="122"/>
    </row>
    <row r="328" spans="3:6" ht="18.75">
      <c r="C328" s="122"/>
      <c r="D328" s="122"/>
      <c r="E328" s="122"/>
      <c r="F328" s="122"/>
    </row>
    <row r="329" spans="3:6" ht="18.75">
      <c r="C329" s="122"/>
      <c r="D329" s="122"/>
      <c r="E329" s="122"/>
      <c r="F329" s="122"/>
    </row>
    <row r="330" spans="3:6" ht="18.75">
      <c r="C330" s="122"/>
      <c r="D330" s="122"/>
      <c r="E330" s="122"/>
      <c r="F330" s="122"/>
    </row>
    <row r="331" spans="3:6" ht="18.75">
      <c r="C331" s="122"/>
      <c r="D331" s="122"/>
      <c r="E331" s="122"/>
      <c r="F331" s="122"/>
    </row>
    <row r="332" spans="3:6" ht="18.75">
      <c r="C332" s="122"/>
      <c r="D332" s="122"/>
      <c r="E332" s="122"/>
      <c r="F332" s="122"/>
    </row>
    <row r="333" spans="3:6" ht="18.75">
      <c r="C333" s="122"/>
      <c r="D333" s="122"/>
      <c r="E333" s="122"/>
      <c r="F333" s="122"/>
    </row>
    <row r="334" spans="3:6" ht="18.75">
      <c r="C334" s="122"/>
      <c r="D334" s="122"/>
      <c r="E334" s="122"/>
      <c r="F334" s="122"/>
    </row>
    <row r="335" spans="3:6" ht="18.75">
      <c r="C335" s="122"/>
      <c r="D335" s="122"/>
      <c r="E335" s="122"/>
      <c r="F335" s="122"/>
    </row>
    <row r="336" spans="3:6" ht="18.75">
      <c r="C336" s="122"/>
      <c r="D336" s="122"/>
      <c r="E336" s="122"/>
      <c r="F336" s="122"/>
    </row>
    <row r="337" spans="3:6" ht="18.75">
      <c r="C337" s="122"/>
      <c r="D337" s="122"/>
      <c r="E337" s="122"/>
      <c r="F337" s="122"/>
    </row>
    <row r="338" spans="3:6" ht="18.75">
      <c r="C338" s="122"/>
      <c r="D338" s="122"/>
      <c r="E338" s="122"/>
      <c r="F338" s="122"/>
    </row>
    <row r="339" spans="3:6" ht="18.75">
      <c r="C339" s="122"/>
      <c r="D339" s="122"/>
      <c r="E339" s="122"/>
      <c r="F339" s="122"/>
    </row>
    <row r="340" spans="3:6" ht="18.75">
      <c r="C340" s="122"/>
      <c r="D340" s="122"/>
      <c r="E340" s="122"/>
      <c r="F340" s="122"/>
    </row>
    <row r="341" spans="3:6" ht="18.75">
      <c r="C341" s="122"/>
      <c r="D341" s="122"/>
      <c r="E341" s="122"/>
      <c r="F341" s="122"/>
    </row>
    <row r="342" spans="3:6" ht="18.75">
      <c r="C342" s="122"/>
      <c r="D342" s="122"/>
      <c r="E342" s="122"/>
      <c r="F342" s="122"/>
    </row>
    <row r="343" spans="3:6" ht="18.75">
      <c r="C343" s="122"/>
      <c r="D343" s="122"/>
      <c r="E343" s="122"/>
      <c r="F343" s="122"/>
    </row>
    <row r="344" spans="3:6" ht="18.75">
      <c r="C344" s="122"/>
      <c r="D344" s="122"/>
      <c r="E344" s="122"/>
      <c r="F344" s="122"/>
    </row>
    <row r="345" spans="3:6" ht="18.75">
      <c r="C345" s="122"/>
      <c r="D345" s="122"/>
      <c r="E345" s="122"/>
      <c r="F345" s="122"/>
    </row>
    <row r="346" spans="3:6" ht="18.75">
      <c r="C346" s="122"/>
      <c r="D346" s="122"/>
      <c r="E346" s="122"/>
      <c r="F346" s="122"/>
    </row>
    <row r="347" spans="3:6" ht="18.75">
      <c r="C347" s="122"/>
      <c r="D347" s="122"/>
      <c r="E347" s="122"/>
      <c r="F347" s="122"/>
    </row>
    <row r="348" spans="3:6" ht="18.75">
      <c r="C348" s="122"/>
      <c r="D348" s="122"/>
      <c r="E348" s="122"/>
      <c r="F348" s="122"/>
    </row>
    <row r="349" spans="3:6" ht="18.75">
      <c r="C349" s="122"/>
      <c r="D349" s="122"/>
      <c r="E349" s="122"/>
      <c r="F349" s="122"/>
    </row>
    <row r="350" spans="3:6" ht="18.75">
      <c r="C350" s="122"/>
      <c r="D350" s="122"/>
      <c r="E350" s="122"/>
      <c r="F350" s="122"/>
    </row>
    <row r="351" spans="3:6" ht="18.75">
      <c r="C351" s="122"/>
      <c r="D351" s="122"/>
      <c r="E351" s="122"/>
      <c r="F351" s="122"/>
    </row>
    <row r="352" spans="3:6" ht="18.75">
      <c r="C352" s="122"/>
      <c r="D352" s="122"/>
      <c r="E352" s="122"/>
      <c r="F352" s="122"/>
    </row>
    <row r="353" spans="3:6" ht="18.75">
      <c r="C353" s="122"/>
      <c r="D353" s="122"/>
      <c r="E353" s="122"/>
      <c r="F353" s="122"/>
    </row>
    <row r="354" spans="3:6" ht="18.75">
      <c r="C354" s="122"/>
      <c r="D354" s="122"/>
      <c r="E354" s="122"/>
      <c r="F354" s="122"/>
    </row>
    <row r="355" spans="3:6" ht="18.75">
      <c r="C355" s="122"/>
      <c r="D355" s="122"/>
      <c r="E355" s="122"/>
      <c r="F355" s="122"/>
    </row>
    <row r="356" spans="3:6" ht="18.75">
      <c r="C356" s="122"/>
      <c r="D356" s="122"/>
      <c r="E356" s="122"/>
      <c r="F356" s="122"/>
    </row>
    <row r="357" spans="3:6" ht="18.75">
      <c r="C357" s="122"/>
      <c r="D357" s="122"/>
      <c r="E357" s="122"/>
      <c r="F357" s="122"/>
    </row>
    <row r="358" spans="3:6" ht="18.75">
      <c r="C358" s="122"/>
      <c r="D358" s="122"/>
      <c r="E358" s="122"/>
      <c r="F358" s="122"/>
    </row>
    <row r="359" spans="3:6" ht="18.75">
      <c r="C359" s="122"/>
      <c r="D359" s="122"/>
      <c r="E359" s="122"/>
      <c r="F359" s="122"/>
    </row>
    <row r="360" spans="3:6" ht="18.75">
      <c r="C360" s="122"/>
      <c r="D360" s="122"/>
      <c r="E360" s="122"/>
      <c r="F360" s="122"/>
    </row>
    <row r="361" spans="3:6" ht="18.75">
      <c r="C361" s="122"/>
      <c r="D361" s="122"/>
      <c r="E361" s="122"/>
      <c r="F361" s="122"/>
    </row>
    <row r="362" spans="3:6" ht="18.75">
      <c r="C362" s="122"/>
      <c r="D362" s="122"/>
      <c r="E362" s="122"/>
      <c r="F362" s="122"/>
    </row>
    <row r="363" spans="3:6" ht="18.75">
      <c r="C363" s="122"/>
      <c r="D363" s="122"/>
      <c r="E363" s="122"/>
      <c r="F363" s="122"/>
    </row>
    <row r="364" spans="3:6" ht="18.75">
      <c r="C364" s="122"/>
      <c r="D364" s="122"/>
      <c r="E364" s="122"/>
      <c r="F364" s="122"/>
    </row>
    <row r="365" spans="3:6" ht="18.75">
      <c r="C365" s="122"/>
      <c r="D365" s="122"/>
      <c r="E365" s="122"/>
      <c r="F365" s="122"/>
    </row>
    <row r="366" spans="3:6" ht="18.75">
      <c r="C366" s="122"/>
      <c r="D366" s="122"/>
      <c r="E366" s="122"/>
      <c r="F366" s="122"/>
    </row>
    <row r="367" spans="3:6" ht="18.75">
      <c r="C367" s="122"/>
      <c r="D367" s="122"/>
      <c r="E367" s="122"/>
      <c r="F367" s="122"/>
    </row>
    <row r="368" spans="3:6" ht="18.75">
      <c r="C368" s="122"/>
      <c r="D368" s="122"/>
      <c r="E368" s="122"/>
      <c r="F368" s="122"/>
    </row>
    <row r="369" spans="3:6" ht="18.75">
      <c r="C369" s="122"/>
      <c r="D369" s="122"/>
      <c r="E369" s="122"/>
      <c r="F369" s="122"/>
    </row>
    <row r="370" spans="3:6" ht="18.75">
      <c r="C370" s="122"/>
      <c r="D370" s="122"/>
      <c r="E370" s="122"/>
      <c r="F370" s="122"/>
    </row>
    <row r="371" spans="3:6" ht="18.75">
      <c r="C371" s="122"/>
      <c r="D371" s="122"/>
      <c r="E371" s="122"/>
      <c r="F371" s="122"/>
    </row>
    <row r="372" spans="3:6" ht="18.75">
      <c r="C372" s="122"/>
      <c r="D372" s="122"/>
      <c r="E372" s="122"/>
      <c r="F372" s="122"/>
    </row>
    <row r="373" spans="3:6" ht="18.75">
      <c r="C373" s="122"/>
      <c r="D373" s="122"/>
      <c r="E373" s="122"/>
      <c r="F373" s="122"/>
    </row>
    <row r="374" spans="3:6" ht="18.75">
      <c r="C374" s="122"/>
      <c r="D374" s="122"/>
      <c r="E374" s="122"/>
      <c r="F374" s="122"/>
    </row>
    <row r="375" spans="3:6" ht="18.75">
      <c r="C375" s="122"/>
      <c r="D375" s="122"/>
      <c r="E375" s="122"/>
      <c r="F375" s="122"/>
    </row>
    <row r="376" spans="3:6" ht="18.75">
      <c r="C376" s="122"/>
      <c r="D376" s="122"/>
      <c r="E376" s="122"/>
      <c r="F376" s="122"/>
    </row>
    <row r="377" spans="3:6" ht="18.75">
      <c r="C377" s="122"/>
      <c r="D377" s="122"/>
      <c r="E377" s="122"/>
      <c r="F377" s="122"/>
    </row>
    <row r="378" spans="3:6" ht="18.75">
      <c r="C378" s="122"/>
      <c r="D378" s="122"/>
      <c r="E378" s="122"/>
      <c r="F378" s="122"/>
    </row>
    <row r="379" spans="3:6" ht="18.75">
      <c r="C379" s="122"/>
      <c r="D379" s="122"/>
      <c r="E379" s="122"/>
      <c r="F379" s="122"/>
    </row>
    <row r="380" spans="3:6" ht="18.75">
      <c r="C380" s="122"/>
      <c r="D380" s="122"/>
      <c r="E380" s="122"/>
      <c r="F380" s="122"/>
    </row>
    <row r="381" spans="3:6" ht="18.75">
      <c r="C381" s="122"/>
      <c r="D381" s="122"/>
      <c r="E381" s="122"/>
      <c r="F381" s="122"/>
    </row>
    <row r="382" spans="3:6" ht="18.75">
      <c r="C382" s="122"/>
      <c r="D382" s="122"/>
      <c r="E382" s="122"/>
      <c r="F382" s="122"/>
    </row>
    <row r="383" spans="3:6" ht="18.75">
      <c r="C383" s="122"/>
      <c r="D383" s="122"/>
      <c r="E383" s="122"/>
      <c r="F383" s="122"/>
    </row>
    <row r="384" spans="3:6" ht="18.75">
      <c r="C384" s="122"/>
      <c r="D384" s="122"/>
      <c r="E384" s="122"/>
      <c r="F384" s="122"/>
    </row>
    <row r="385" spans="3:6" ht="18.75">
      <c r="C385" s="122"/>
      <c r="D385" s="122"/>
      <c r="E385" s="122"/>
      <c r="F385" s="122"/>
    </row>
    <row r="386" spans="3:6" ht="18.75">
      <c r="C386" s="122"/>
      <c r="D386" s="122"/>
      <c r="E386" s="122"/>
      <c r="F386" s="122"/>
    </row>
    <row r="387" spans="3:6" ht="18.75">
      <c r="C387" s="122"/>
      <c r="D387" s="122"/>
      <c r="E387" s="122"/>
      <c r="F387" s="122"/>
    </row>
    <row r="388" spans="3:6" ht="18.75">
      <c r="C388" s="122"/>
      <c r="D388" s="122"/>
      <c r="E388" s="122"/>
      <c r="F388" s="122"/>
    </row>
    <row r="389" spans="3:6" ht="18.75">
      <c r="C389" s="122"/>
      <c r="D389" s="122"/>
      <c r="E389" s="122"/>
      <c r="F389" s="122"/>
    </row>
    <row r="390" spans="3:6" ht="18.75">
      <c r="C390" s="122"/>
      <c r="D390" s="122"/>
      <c r="E390" s="122"/>
      <c r="F390" s="122"/>
    </row>
    <row r="391" spans="3:6" ht="18.75">
      <c r="C391" s="122"/>
      <c r="D391" s="122"/>
      <c r="E391" s="122"/>
      <c r="F391" s="122"/>
    </row>
    <row r="392" spans="3:6" ht="18.75">
      <c r="C392" s="122"/>
      <c r="D392" s="122"/>
      <c r="E392" s="122"/>
      <c r="F392" s="122"/>
    </row>
    <row r="393" spans="3:6" ht="18.75">
      <c r="C393" s="122"/>
      <c r="D393" s="122"/>
      <c r="E393" s="122"/>
      <c r="F393" s="122"/>
    </row>
    <row r="394" spans="3:6" ht="18.75">
      <c r="C394" s="122"/>
      <c r="D394" s="122"/>
      <c r="E394" s="122"/>
      <c r="F394" s="122"/>
    </row>
    <row r="395" spans="3:6" ht="18.75">
      <c r="C395" s="122"/>
      <c r="D395" s="122"/>
      <c r="E395" s="122"/>
      <c r="F395" s="122"/>
    </row>
    <row r="396" spans="3:6" ht="18.75">
      <c r="C396" s="122"/>
      <c r="D396" s="122"/>
      <c r="E396" s="122"/>
      <c r="F396" s="122"/>
    </row>
    <row r="397" spans="3:6" ht="18.75">
      <c r="C397" s="122"/>
      <c r="D397" s="122"/>
      <c r="E397" s="122"/>
      <c r="F397" s="122"/>
    </row>
    <row r="398" spans="3:6" ht="18.75">
      <c r="C398" s="122"/>
      <c r="D398" s="122"/>
      <c r="E398" s="122"/>
      <c r="F398" s="122"/>
    </row>
    <row r="399" spans="3:6" ht="18.75">
      <c r="C399" s="122"/>
      <c r="D399" s="122"/>
      <c r="E399" s="122"/>
      <c r="F399" s="122"/>
    </row>
    <row r="400" spans="3:6" ht="18.75">
      <c r="C400" s="122"/>
      <c r="D400" s="122"/>
      <c r="E400" s="122"/>
      <c r="F400" s="122"/>
    </row>
    <row r="401" spans="3:6" ht="18.75">
      <c r="C401" s="122"/>
      <c r="D401" s="122"/>
      <c r="E401" s="122"/>
      <c r="F401" s="122"/>
    </row>
    <row r="402" spans="3:6" ht="18.75">
      <c r="C402" s="122"/>
      <c r="D402" s="122"/>
      <c r="E402" s="122"/>
      <c r="F402" s="122"/>
    </row>
    <row r="403" spans="3:6" ht="18.75">
      <c r="C403" s="122"/>
      <c r="D403" s="122"/>
      <c r="E403" s="122"/>
      <c r="F403" s="122"/>
    </row>
    <row r="404" spans="3:6" ht="18.75">
      <c r="C404" s="122"/>
      <c r="D404" s="122"/>
      <c r="E404" s="122"/>
      <c r="F404" s="122"/>
    </row>
    <row r="405" spans="3:6" ht="18.75">
      <c r="C405" s="122"/>
      <c r="D405" s="122"/>
      <c r="E405" s="122"/>
      <c r="F405" s="122"/>
    </row>
    <row r="406" spans="3:6" ht="18.75">
      <c r="C406" s="122"/>
      <c r="D406" s="122"/>
      <c r="E406" s="122"/>
      <c r="F406" s="122"/>
    </row>
    <row r="407" spans="3:6" ht="18.75">
      <c r="C407" s="122"/>
      <c r="D407" s="122"/>
      <c r="E407" s="122"/>
      <c r="F407" s="122"/>
    </row>
    <row r="408" spans="3:6" ht="18.75">
      <c r="C408" s="122"/>
      <c r="D408" s="122"/>
      <c r="E408" s="122"/>
      <c r="F408" s="122"/>
    </row>
    <row r="409" spans="3:6" ht="18.75">
      <c r="C409" s="122"/>
      <c r="D409" s="122"/>
      <c r="E409" s="122"/>
      <c r="F409" s="122"/>
    </row>
    <row r="410" spans="3:6" ht="18.75">
      <c r="C410" s="122"/>
      <c r="D410" s="122"/>
      <c r="E410" s="122"/>
      <c r="F410" s="122"/>
    </row>
    <row r="411" spans="3:6" ht="18.75">
      <c r="C411" s="122"/>
      <c r="D411" s="122"/>
      <c r="E411" s="122"/>
      <c r="F411" s="122"/>
    </row>
    <row r="412" spans="3:6" ht="18.75">
      <c r="C412" s="122"/>
      <c r="D412" s="122"/>
      <c r="E412" s="122"/>
      <c r="F412" s="122"/>
    </row>
    <row r="413" spans="3:6" ht="18.75">
      <c r="C413" s="122"/>
      <c r="D413" s="122"/>
      <c r="E413" s="122"/>
      <c r="F413" s="122"/>
    </row>
    <row r="414" spans="3:6" ht="18.75">
      <c r="C414" s="122"/>
      <c r="D414" s="122"/>
      <c r="E414" s="122"/>
      <c r="F414" s="122"/>
    </row>
    <row r="415" spans="3:6" ht="18.75">
      <c r="C415" s="122"/>
      <c r="D415" s="122"/>
      <c r="E415" s="122"/>
      <c r="F415" s="122"/>
    </row>
    <row r="416" spans="3:6" ht="18.75">
      <c r="C416" s="122"/>
      <c r="D416" s="122"/>
      <c r="E416" s="122"/>
      <c r="F416" s="122"/>
    </row>
    <row r="417" spans="3:6" ht="18.75">
      <c r="C417" s="122"/>
      <c r="D417" s="122"/>
      <c r="E417" s="122"/>
      <c r="F417" s="122"/>
    </row>
    <row r="418" spans="3:6" ht="18.75">
      <c r="C418" s="122"/>
      <c r="D418" s="122"/>
      <c r="E418" s="122"/>
      <c r="F418" s="122"/>
    </row>
    <row r="419" spans="3:6" ht="18.75">
      <c r="C419" s="122"/>
      <c r="D419" s="122"/>
      <c r="E419" s="122"/>
      <c r="F419" s="122"/>
    </row>
    <row r="420" spans="3:6" ht="18.75">
      <c r="C420" s="122"/>
      <c r="D420" s="122"/>
      <c r="E420" s="122"/>
      <c r="F420" s="122"/>
    </row>
    <row r="421" spans="3:6" ht="18.75">
      <c r="C421" s="122"/>
      <c r="D421" s="122"/>
      <c r="E421" s="122"/>
      <c r="F421" s="122"/>
    </row>
    <row r="422" spans="3:6" ht="18.75">
      <c r="C422" s="122"/>
      <c r="D422" s="122"/>
      <c r="E422" s="122"/>
      <c r="F422" s="122"/>
    </row>
    <row r="423" spans="3:6" ht="18.75">
      <c r="C423" s="122"/>
      <c r="D423" s="122"/>
      <c r="E423" s="122"/>
      <c r="F423" s="122"/>
    </row>
    <row r="424" spans="3:6" ht="18.75">
      <c r="C424" s="122"/>
      <c r="D424" s="122"/>
      <c r="E424" s="122"/>
      <c r="F424" s="122"/>
    </row>
    <row r="425" spans="3:6" ht="18.75">
      <c r="C425" s="122"/>
      <c r="D425" s="122"/>
      <c r="E425" s="122"/>
      <c r="F425" s="122"/>
    </row>
    <row r="426" spans="3:6" ht="18.75">
      <c r="C426" s="122"/>
      <c r="D426" s="122"/>
      <c r="E426" s="122"/>
      <c r="F426" s="122"/>
    </row>
    <row r="427" spans="3:6" ht="18.75">
      <c r="C427" s="122"/>
      <c r="D427" s="122"/>
      <c r="E427" s="122"/>
      <c r="F427" s="122"/>
    </row>
    <row r="428" spans="3:6" ht="18.75">
      <c r="C428" s="122"/>
      <c r="D428" s="122"/>
      <c r="E428" s="122"/>
      <c r="F428" s="122"/>
    </row>
    <row r="429" spans="3:6" ht="18.75">
      <c r="C429" s="122"/>
      <c r="D429" s="122"/>
      <c r="E429" s="122"/>
      <c r="F429" s="122"/>
    </row>
    <row r="430" spans="3:6" ht="18.75">
      <c r="C430" s="122"/>
      <c r="D430" s="122"/>
      <c r="E430" s="122"/>
      <c r="F430" s="122"/>
    </row>
    <row r="431" spans="3:6" ht="18.75">
      <c r="C431" s="122"/>
      <c r="D431" s="122"/>
      <c r="E431" s="122"/>
      <c r="F431" s="122"/>
    </row>
    <row r="432" spans="3:6" ht="18.75">
      <c r="C432" s="122"/>
      <c r="D432" s="122"/>
      <c r="E432" s="122"/>
      <c r="F432" s="122"/>
    </row>
    <row r="433" spans="3:6" ht="18.75">
      <c r="C433" s="122"/>
      <c r="D433" s="122"/>
      <c r="E433" s="122"/>
      <c r="F433" s="122"/>
    </row>
    <row r="434" spans="3:6" ht="18.75">
      <c r="C434" s="122"/>
      <c r="D434" s="122"/>
      <c r="E434" s="122"/>
      <c r="F434" s="122"/>
    </row>
    <row r="435" spans="3:6" ht="18.75">
      <c r="C435" s="122"/>
      <c r="D435" s="122"/>
      <c r="E435" s="122"/>
      <c r="F435" s="122"/>
    </row>
    <row r="436" spans="3:6" ht="18.75">
      <c r="C436" s="122"/>
      <c r="D436" s="122"/>
      <c r="E436" s="122"/>
      <c r="F436" s="122"/>
    </row>
    <row r="437" spans="3:6" ht="18.75">
      <c r="C437" s="122"/>
      <c r="D437" s="122"/>
      <c r="E437" s="122"/>
      <c r="F437" s="122"/>
    </row>
    <row r="438" spans="3:6" ht="18.75">
      <c r="C438" s="122"/>
      <c r="D438" s="122"/>
      <c r="E438" s="122"/>
      <c r="F438" s="122"/>
    </row>
    <row r="439" spans="3:6" ht="18.75">
      <c r="C439" s="122"/>
      <c r="D439" s="122"/>
      <c r="E439" s="122"/>
      <c r="F439" s="122"/>
    </row>
    <row r="440" spans="3:6" ht="18.75">
      <c r="C440" s="122"/>
      <c r="D440" s="122"/>
      <c r="E440" s="122"/>
      <c r="F440" s="122"/>
    </row>
    <row r="441" spans="3:6" ht="18.75">
      <c r="C441" s="122"/>
      <c r="D441" s="122"/>
      <c r="E441" s="122"/>
      <c r="F441" s="122"/>
    </row>
    <row r="442" spans="3:6" ht="18.75">
      <c r="C442" s="122"/>
      <c r="D442" s="122"/>
      <c r="E442" s="122"/>
      <c r="F442" s="122"/>
    </row>
    <row r="443" spans="3:6" ht="18.75">
      <c r="C443" s="122"/>
      <c r="D443" s="122"/>
      <c r="E443" s="122"/>
      <c r="F443" s="122"/>
    </row>
    <row r="444" spans="3:6" ht="18.75">
      <c r="C444" s="122"/>
      <c r="D444" s="122"/>
      <c r="E444" s="122"/>
      <c r="F444" s="122"/>
    </row>
    <row r="445" spans="3:6" ht="18.75">
      <c r="C445" s="122"/>
      <c r="D445" s="122"/>
      <c r="E445" s="122"/>
      <c r="F445" s="122"/>
    </row>
    <row r="446" spans="3:6" ht="18.75">
      <c r="C446" s="122"/>
      <c r="D446" s="122"/>
      <c r="E446" s="122"/>
      <c r="F446" s="122"/>
    </row>
    <row r="447" spans="3:6" ht="18.75">
      <c r="C447" s="122"/>
      <c r="D447" s="122"/>
      <c r="E447" s="122"/>
      <c r="F447" s="122"/>
    </row>
    <row r="448" spans="3:6" ht="18.75">
      <c r="C448" s="122"/>
      <c r="D448" s="122"/>
      <c r="E448" s="122"/>
      <c r="F448" s="122"/>
    </row>
    <row r="449" spans="3:6" ht="18.75">
      <c r="C449" s="122"/>
      <c r="D449" s="122"/>
      <c r="E449" s="122"/>
      <c r="F449" s="122"/>
    </row>
    <row r="450" spans="3:6" ht="18.75">
      <c r="C450" s="122"/>
      <c r="D450" s="122"/>
      <c r="E450" s="122"/>
      <c r="F450" s="122"/>
    </row>
    <row r="451" spans="3:6" ht="18.75">
      <c r="C451" s="122"/>
      <c r="D451" s="122"/>
      <c r="E451" s="122"/>
      <c r="F451" s="122"/>
    </row>
    <row r="452" spans="3:6" ht="18.75">
      <c r="C452" s="122"/>
      <c r="D452" s="122"/>
      <c r="E452" s="122"/>
      <c r="F452" s="122"/>
    </row>
    <row r="453" spans="3:6" ht="18.75">
      <c r="C453" s="122"/>
      <c r="D453" s="122"/>
      <c r="E453" s="122"/>
      <c r="F453" s="122"/>
    </row>
    <row r="454" spans="3:6" ht="18.75">
      <c r="C454" s="122"/>
      <c r="D454" s="122"/>
      <c r="E454" s="122"/>
      <c r="F454" s="122"/>
    </row>
    <row r="455" spans="3:6" ht="18.75">
      <c r="C455" s="122"/>
      <c r="D455" s="122"/>
      <c r="E455" s="122"/>
      <c r="F455" s="122"/>
    </row>
    <row r="456" spans="3:6" ht="18.75">
      <c r="C456" s="122"/>
      <c r="D456" s="122"/>
      <c r="E456" s="122"/>
      <c r="F456" s="122"/>
    </row>
    <row r="457" spans="3:6" ht="18.75">
      <c r="C457" s="122"/>
      <c r="D457" s="122"/>
      <c r="E457" s="122"/>
      <c r="F457" s="122"/>
    </row>
    <row r="458" spans="3:6" ht="18.75">
      <c r="C458" s="122"/>
      <c r="D458" s="122"/>
      <c r="E458" s="122"/>
      <c r="F458" s="122"/>
    </row>
    <row r="459" spans="3:6" ht="18.75">
      <c r="C459" s="122"/>
      <c r="D459" s="122"/>
      <c r="E459" s="122"/>
      <c r="F459" s="122"/>
    </row>
    <row r="460" spans="3:6" ht="18.75">
      <c r="C460" s="122"/>
      <c r="D460" s="122"/>
      <c r="E460" s="122"/>
      <c r="F460" s="122"/>
    </row>
    <row r="461" spans="3:6" ht="18.75">
      <c r="C461" s="122"/>
      <c r="D461" s="122"/>
      <c r="E461" s="122"/>
      <c r="F461" s="122"/>
    </row>
    <row r="462" spans="3:6" ht="18.75">
      <c r="C462" s="122"/>
      <c r="D462" s="122"/>
      <c r="E462" s="122"/>
      <c r="F462" s="122"/>
    </row>
    <row r="463" spans="3:6" ht="18.75">
      <c r="C463" s="122"/>
      <c r="D463" s="122"/>
      <c r="E463" s="122"/>
      <c r="F463" s="122"/>
    </row>
    <row r="464" spans="3:6" ht="18.75">
      <c r="C464" s="122"/>
      <c r="D464" s="122"/>
      <c r="E464" s="122"/>
      <c r="F464" s="122"/>
    </row>
    <row r="465" spans="3:6" ht="18.75">
      <c r="C465" s="122"/>
      <c r="D465" s="122"/>
      <c r="E465" s="122"/>
      <c r="F465" s="122"/>
    </row>
    <row r="466" spans="3:6" ht="18.75">
      <c r="C466" s="122"/>
      <c r="D466" s="122"/>
      <c r="E466" s="122"/>
      <c r="F466" s="122"/>
    </row>
    <row r="467" spans="3:6" ht="18.75">
      <c r="C467" s="122"/>
      <c r="D467" s="122"/>
      <c r="E467" s="122"/>
      <c r="F467" s="122"/>
    </row>
    <row r="468" spans="3:6" ht="18.75">
      <c r="C468" s="122"/>
      <c r="D468" s="122"/>
      <c r="E468" s="122"/>
      <c r="F468" s="122"/>
    </row>
    <row r="469" spans="3:6" ht="18.75">
      <c r="C469" s="122"/>
      <c r="D469" s="122"/>
      <c r="E469" s="122"/>
      <c r="F469" s="122"/>
    </row>
    <row r="470" spans="3:6" ht="18.75">
      <c r="C470" s="122"/>
      <c r="D470" s="122"/>
      <c r="E470" s="122"/>
      <c r="F470" s="122"/>
    </row>
    <row r="471" spans="3:6" ht="18.75">
      <c r="C471" s="122"/>
      <c r="D471" s="122"/>
      <c r="E471" s="122"/>
      <c r="F471" s="122"/>
    </row>
    <row r="472" spans="3:6" ht="18.75">
      <c r="C472" s="122"/>
      <c r="D472" s="122"/>
      <c r="E472" s="122"/>
      <c r="F472" s="122"/>
    </row>
    <row r="473" spans="3:6" ht="18.75">
      <c r="C473" s="122"/>
      <c r="D473" s="122"/>
      <c r="E473" s="122"/>
      <c r="F473" s="122"/>
    </row>
    <row r="474" spans="3:6" ht="18.75">
      <c r="C474" s="122"/>
      <c r="D474" s="122"/>
      <c r="E474" s="122"/>
      <c r="F474" s="122"/>
    </row>
    <row r="475" spans="3:6" ht="18.75">
      <c r="C475" s="122"/>
      <c r="D475" s="122"/>
      <c r="E475" s="122"/>
      <c r="F475" s="122"/>
    </row>
    <row r="476" spans="3:6" ht="18.75">
      <c r="C476" s="122"/>
      <c r="D476" s="122"/>
      <c r="E476" s="122"/>
      <c r="F476" s="122"/>
    </row>
    <row r="477" spans="3:6" ht="18.75">
      <c r="C477" s="122"/>
      <c r="D477" s="122"/>
      <c r="E477" s="122"/>
      <c r="F477" s="122"/>
    </row>
    <row r="478" spans="3:6" ht="18.75">
      <c r="C478" s="122"/>
      <c r="D478" s="122"/>
      <c r="E478" s="122"/>
      <c r="F478" s="122"/>
    </row>
    <row r="479" spans="3:6" ht="18.75">
      <c r="C479" s="122"/>
      <c r="D479" s="122"/>
      <c r="E479" s="122"/>
      <c r="F479" s="122"/>
    </row>
    <row r="480" spans="3:6" ht="18.75">
      <c r="C480" s="122"/>
      <c r="D480" s="122"/>
      <c r="E480" s="122"/>
      <c r="F480" s="122"/>
    </row>
    <row r="481" spans="3:6" ht="18.75">
      <c r="C481" s="122"/>
      <c r="D481" s="122"/>
      <c r="E481" s="122"/>
      <c r="F481" s="122"/>
    </row>
    <row r="482" spans="3:6" ht="18.75">
      <c r="C482" s="122"/>
      <c r="D482" s="122"/>
      <c r="E482" s="122"/>
      <c r="F482" s="122"/>
    </row>
    <row r="483" spans="3:6" ht="18.75">
      <c r="C483" s="122"/>
      <c r="D483" s="122"/>
      <c r="E483" s="122"/>
      <c r="F483" s="122"/>
    </row>
    <row r="484" spans="3:6" ht="18.75">
      <c r="C484" s="122"/>
      <c r="D484" s="122"/>
      <c r="E484" s="122"/>
      <c r="F484" s="122"/>
    </row>
    <row r="485" spans="3:6" ht="18.75">
      <c r="C485" s="122"/>
      <c r="D485" s="122"/>
      <c r="E485" s="122"/>
      <c r="F485" s="122"/>
    </row>
    <row r="486" spans="3:6" ht="18.75">
      <c r="C486" s="122"/>
      <c r="D486" s="122"/>
      <c r="E486" s="122"/>
      <c r="F486" s="122"/>
    </row>
    <row r="487" spans="3:6" ht="18.75">
      <c r="C487" s="122"/>
      <c r="D487" s="122"/>
      <c r="E487" s="122"/>
      <c r="F487" s="122"/>
    </row>
    <row r="488" spans="3:6" ht="18.75">
      <c r="C488" s="122"/>
      <c r="D488" s="122"/>
      <c r="E488" s="122"/>
      <c r="F488" s="122"/>
    </row>
    <row r="489" spans="3:6" ht="18.75">
      <c r="C489" s="122"/>
      <c r="D489" s="122"/>
      <c r="E489" s="122"/>
      <c r="F489" s="122"/>
    </row>
    <row r="490" spans="3:6" ht="18.75">
      <c r="C490" s="122"/>
      <c r="D490" s="122"/>
      <c r="E490" s="122"/>
      <c r="F490" s="122"/>
    </row>
    <row r="491" spans="3:6" ht="18.75">
      <c r="C491" s="122"/>
      <c r="D491" s="122"/>
      <c r="E491" s="122"/>
      <c r="F491" s="122"/>
    </row>
    <row r="492" spans="3:6" ht="18.75">
      <c r="C492" s="122"/>
      <c r="D492" s="122"/>
      <c r="E492" s="122"/>
      <c r="F492" s="122"/>
    </row>
    <row r="493" spans="3:6" ht="18.75">
      <c r="C493" s="122"/>
      <c r="D493" s="122"/>
      <c r="E493" s="122"/>
      <c r="F493" s="122"/>
    </row>
    <row r="494" spans="3:6" ht="18.75">
      <c r="C494" s="122"/>
      <c r="D494" s="122"/>
      <c r="E494" s="122"/>
      <c r="F494" s="122"/>
    </row>
    <row r="495" spans="3:6" ht="18.75">
      <c r="C495" s="122"/>
      <c r="D495" s="122"/>
      <c r="E495" s="122"/>
      <c r="F495" s="122"/>
    </row>
    <row r="496" spans="3:6" ht="18.75">
      <c r="C496" s="122"/>
      <c r="D496" s="122"/>
      <c r="E496" s="122"/>
      <c r="F496" s="122"/>
    </row>
    <row r="497" spans="3:6" ht="18.75">
      <c r="C497" s="122"/>
      <c r="D497" s="122"/>
      <c r="E497" s="122"/>
      <c r="F497" s="122"/>
    </row>
    <row r="498" spans="3:6" ht="18.75">
      <c r="C498" s="122"/>
      <c r="D498" s="122"/>
      <c r="E498" s="122"/>
      <c r="F498" s="122"/>
    </row>
    <row r="499" spans="3:6" ht="18.75">
      <c r="C499" s="122"/>
      <c r="D499" s="122"/>
      <c r="E499" s="122"/>
      <c r="F499" s="122"/>
    </row>
    <row r="500" spans="3:6" ht="18.75">
      <c r="C500" s="122"/>
      <c r="D500" s="122"/>
      <c r="E500" s="122"/>
      <c r="F500" s="122"/>
    </row>
    <row r="501" spans="3:6" ht="18.75">
      <c r="C501" s="122"/>
      <c r="D501" s="122"/>
      <c r="E501" s="122"/>
      <c r="F501" s="122"/>
    </row>
    <row r="502" spans="3:6" ht="18.75">
      <c r="C502" s="122"/>
      <c r="D502" s="122"/>
      <c r="E502" s="122"/>
      <c r="F502" s="122"/>
    </row>
    <row r="503" spans="3:6" ht="18.75">
      <c r="C503" s="122"/>
      <c r="D503" s="122"/>
      <c r="E503" s="122"/>
      <c r="F503" s="122"/>
    </row>
    <row r="504" spans="3:6" ht="18.75">
      <c r="C504" s="122"/>
      <c r="D504" s="122"/>
      <c r="E504" s="122"/>
      <c r="F504" s="122"/>
    </row>
    <row r="505" spans="3:6" ht="18.75">
      <c r="C505" s="122"/>
      <c r="D505" s="122"/>
      <c r="E505" s="122"/>
      <c r="F505" s="122"/>
    </row>
    <row r="506" spans="3:6" ht="18.75">
      <c r="C506" s="122"/>
      <c r="D506" s="122"/>
      <c r="E506" s="122"/>
      <c r="F506" s="122"/>
    </row>
    <row r="507" spans="3:6" ht="18.75">
      <c r="C507" s="122"/>
      <c r="D507" s="122"/>
      <c r="E507" s="122"/>
      <c r="F507" s="122"/>
    </row>
    <row r="508" spans="3:6" ht="18.75">
      <c r="C508" s="122"/>
      <c r="D508" s="122"/>
      <c r="E508" s="122"/>
      <c r="F508" s="122"/>
    </row>
    <row r="509" spans="3:6" ht="18.75">
      <c r="C509" s="122"/>
      <c r="D509" s="122"/>
      <c r="E509" s="122"/>
      <c r="F509" s="122"/>
    </row>
    <row r="510" spans="3:6" ht="18.75">
      <c r="C510" s="122"/>
      <c r="D510" s="122"/>
      <c r="E510" s="122"/>
      <c r="F510" s="122"/>
    </row>
    <row r="511" spans="3:6" ht="18.75">
      <c r="C511" s="122"/>
      <c r="D511" s="122"/>
      <c r="E511" s="122"/>
      <c r="F511" s="122"/>
    </row>
    <row r="512" spans="3:6" ht="18.75">
      <c r="C512" s="122"/>
      <c r="D512" s="122"/>
      <c r="E512" s="122"/>
      <c r="F512" s="122"/>
    </row>
    <row r="513" spans="3:6" ht="18.75">
      <c r="C513" s="122"/>
      <c r="D513" s="122"/>
      <c r="E513" s="122"/>
      <c r="F513" s="122"/>
    </row>
    <row r="514" spans="3:6" ht="18.75">
      <c r="C514" s="122"/>
      <c r="D514" s="122"/>
      <c r="E514" s="122"/>
      <c r="F514" s="122"/>
    </row>
    <row r="515" spans="3:6" ht="18.75">
      <c r="C515" s="122"/>
      <c r="D515" s="122"/>
      <c r="E515" s="122"/>
      <c r="F515" s="122"/>
    </row>
    <row r="516" spans="3:6" ht="18.75">
      <c r="C516" s="122"/>
      <c r="D516" s="122"/>
      <c r="E516" s="122"/>
      <c r="F516" s="122"/>
    </row>
    <row r="517" spans="3:6" ht="18.75">
      <c r="C517" s="122"/>
      <c r="D517" s="122"/>
      <c r="E517" s="122"/>
      <c r="F517" s="122"/>
    </row>
    <row r="518" spans="3:6" ht="18.75">
      <c r="C518" s="122"/>
      <c r="D518" s="122"/>
      <c r="E518" s="122"/>
      <c r="F518" s="122"/>
    </row>
    <row r="519" spans="3:6" ht="18.75">
      <c r="C519" s="122"/>
      <c r="D519" s="122"/>
      <c r="E519" s="122"/>
      <c r="F519" s="122"/>
    </row>
    <row r="520" spans="3:6" ht="18.75">
      <c r="C520" s="122"/>
      <c r="D520" s="122"/>
      <c r="E520" s="122"/>
      <c r="F520" s="122"/>
    </row>
    <row r="521" spans="3:6" ht="18.75">
      <c r="C521" s="122"/>
      <c r="D521" s="122"/>
      <c r="E521" s="122"/>
      <c r="F521" s="122"/>
    </row>
    <row r="522" spans="3:6" ht="18.75">
      <c r="C522" s="122"/>
      <c r="D522" s="122"/>
      <c r="E522" s="122"/>
      <c r="F522" s="122"/>
    </row>
    <row r="523" spans="3:6" ht="18.75">
      <c r="C523" s="122"/>
      <c r="D523" s="122"/>
      <c r="E523" s="122"/>
      <c r="F523" s="122"/>
    </row>
    <row r="524" spans="3:6" ht="18.75">
      <c r="C524" s="122"/>
      <c r="D524" s="122"/>
      <c r="E524" s="122"/>
      <c r="F524" s="122"/>
    </row>
    <row r="525" spans="3:6" ht="18.75">
      <c r="C525" s="122"/>
      <c r="D525" s="122"/>
      <c r="E525" s="122"/>
      <c r="F525" s="122"/>
    </row>
    <row r="526" spans="3:6" ht="18.75">
      <c r="C526" s="122"/>
      <c r="D526" s="122"/>
      <c r="E526" s="122"/>
      <c r="F526" s="122"/>
    </row>
    <row r="527" spans="3:6" ht="18.75">
      <c r="C527" s="122"/>
      <c r="D527" s="122"/>
      <c r="E527" s="122"/>
      <c r="F527" s="122"/>
    </row>
    <row r="528" spans="3:6" ht="18.75">
      <c r="C528" s="122"/>
      <c r="D528" s="122"/>
      <c r="E528" s="122"/>
      <c r="F528" s="122"/>
    </row>
    <row r="529" spans="3:6" ht="18.75">
      <c r="C529" s="122"/>
      <c r="D529" s="122"/>
      <c r="E529" s="122"/>
      <c r="F529" s="122"/>
    </row>
    <row r="530" spans="3:6" ht="18.75">
      <c r="C530" s="122"/>
      <c r="D530" s="122"/>
      <c r="E530" s="122"/>
      <c r="F530" s="122"/>
    </row>
    <row r="531" spans="3:6" ht="18.75">
      <c r="C531" s="122"/>
      <c r="D531" s="122"/>
      <c r="E531" s="122"/>
      <c r="F531" s="122"/>
    </row>
    <row r="532" spans="3:6" ht="18.75">
      <c r="C532" s="122"/>
      <c r="D532" s="122"/>
      <c r="E532" s="122"/>
      <c r="F532" s="122"/>
    </row>
    <row r="533" spans="3:6" ht="18.75">
      <c r="C533" s="122"/>
      <c r="D533" s="122"/>
      <c r="E533" s="122"/>
      <c r="F533" s="122"/>
    </row>
    <row r="534" spans="3:6" ht="18.75">
      <c r="C534" s="122"/>
      <c r="D534" s="122"/>
      <c r="E534" s="122"/>
      <c r="F534" s="122"/>
    </row>
    <row r="535" spans="3:6" ht="18.75">
      <c r="C535" s="122"/>
      <c r="D535" s="122"/>
      <c r="E535" s="122"/>
      <c r="F535" s="122"/>
    </row>
    <row r="536" spans="3:6" ht="18.75">
      <c r="C536" s="122"/>
      <c r="D536" s="122"/>
      <c r="E536" s="122"/>
      <c r="F536" s="122"/>
    </row>
    <row r="537" spans="3:6" ht="18.75">
      <c r="C537" s="122"/>
      <c r="D537" s="122"/>
      <c r="E537" s="122"/>
      <c r="F537" s="122"/>
    </row>
    <row r="538" spans="3:6" ht="18.75">
      <c r="C538" s="122"/>
      <c r="D538" s="122"/>
      <c r="E538" s="122"/>
      <c r="F538" s="122"/>
    </row>
    <row r="539" spans="3:6" ht="18.75">
      <c r="C539" s="122"/>
      <c r="D539" s="122"/>
      <c r="E539" s="122"/>
      <c r="F539" s="122"/>
    </row>
    <row r="540" spans="3:6" ht="18.75">
      <c r="C540" s="122"/>
      <c r="D540" s="122"/>
      <c r="E540" s="122"/>
      <c r="F540" s="122"/>
    </row>
    <row r="541" spans="3:6" ht="18.75">
      <c r="C541" s="122"/>
      <c r="D541" s="122"/>
      <c r="E541" s="122"/>
      <c r="F541" s="122"/>
    </row>
    <row r="542" spans="3:6" ht="18.75">
      <c r="C542" s="122"/>
      <c r="D542" s="122"/>
      <c r="E542" s="122"/>
      <c r="F542" s="122"/>
    </row>
    <row r="543" spans="3:6" ht="18.75">
      <c r="C543" s="122"/>
      <c r="D543" s="122"/>
      <c r="E543" s="122"/>
      <c r="F543" s="122"/>
    </row>
    <row r="544" spans="3:6" ht="18.75">
      <c r="C544" s="122"/>
      <c r="D544" s="122"/>
      <c r="E544" s="122"/>
      <c r="F544" s="122"/>
    </row>
    <row r="545" spans="3:6" ht="18.75">
      <c r="C545" s="122"/>
      <c r="D545" s="122"/>
      <c r="E545" s="122"/>
      <c r="F545" s="122"/>
    </row>
    <row r="546" spans="3:6" ht="18.75">
      <c r="C546" s="122"/>
      <c r="D546" s="122"/>
      <c r="E546" s="122"/>
      <c r="F546" s="122"/>
    </row>
    <row r="547" spans="3:6" ht="18.75">
      <c r="C547" s="122"/>
      <c r="D547" s="122"/>
      <c r="E547" s="122"/>
      <c r="F547" s="122"/>
    </row>
    <row r="548" spans="3:6" ht="18.75">
      <c r="C548" s="122"/>
      <c r="D548" s="122"/>
      <c r="E548" s="122"/>
      <c r="F548" s="122"/>
    </row>
    <row r="549" spans="3:6" ht="18.75">
      <c r="C549" s="122"/>
      <c r="D549" s="122"/>
      <c r="E549" s="122"/>
      <c r="F549" s="122"/>
    </row>
    <row r="550" spans="3:6" ht="18.75">
      <c r="C550" s="122"/>
      <c r="D550" s="122"/>
      <c r="E550" s="122"/>
      <c r="F550" s="122"/>
    </row>
    <row r="551" spans="3:6" ht="18.75">
      <c r="C551" s="122"/>
      <c r="D551" s="122"/>
      <c r="E551" s="122"/>
      <c r="F551" s="122"/>
    </row>
    <row r="552" spans="3:6" ht="18.75">
      <c r="C552" s="122"/>
      <c r="D552" s="122"/>
      <c r="E552" s="122"/>
      <c r="F552" s="122"/>
    </row>
    <row r="553" spans="3:6" ht="18.75">
      <c r="C553" s="122"/>
      <c r="D553" s="122"/>
      <c r="E553" s="122"/>
      <c r="F553" s="122"/>
    </row>
    <row r="554" spans="3:6" ht="18.75">
      <c r="C554" s="122"/>
      <c r="D554" s="122"/>
      <c r="E554" s="122"/>
      <c r="F554" s="122"/>
    </row>
    <row r="555" spans="3:6" ht="18.75">
      <c r="C555" s="122"/>
      <c r="D555" s="122"/>
      <c r="E555" s="122"/>
      <c r="F555" s="122"/>
    </row>
    <row r="556" spans="3:6" ht="18.75">
      <c r="C556" s="122"/>
      <c r="D556" s="122"/>
      <c r="E556" s="122"/>
      <c r="F556" s="122"/>
    </row>
    <row r="557" spans="3:6" ht="18.75">
      <c r="C557" s="122"/>
      <c r="D557" s="122"/>
      <c r="E557" s="122"/>
      <c r="F557" s="122"/>
    </row>
    <row r="558" spans="3:6" ht="18.75">
      <c r="C558" s="122"/>
      <c r="D558" s="122"/>
      <c r="E558" s="122"/>
      <c r="F558" s="122"/>
    </row>
    <row r="559" spans="3:6" ht="18.75">
      <c r="C559" s="122"/>
      <c r="D559" s="122"/>
      <c r="E559" s="122"/>
      <c r="F559" s="122"/>
    </row>
    <row r="560" spans="3:6" ht="18.75">
      <c r="C560" s="122"/>
      <c r="D560" s="122"/>
      <c r="E560" s="122"/>
      <c r="F560" s="122"/>
    </row>
    <row r="561" spans="3:6" ht="18.75">
      <c r="C561" s="122"/>
      <c r="D561" s="122"/>
      <c r="E561" s="122"/>
      <c r="F561" s="122"/>
    </row>
    <row r="562" spans="3:6" ht="18.75">
      <c r="C562" s="122"/>
      <c r="D562" s="122"/>
      <c r="E562" s="122"/>
      <c r="F562" s="122"/>
    </row>
    <row r="563" spans="3:6" ht="18.75">
      <c r="C563" s="122"/>
      <c r="D563" s="122"/>
      <c r="E563" s="122"/>
      <c r="F563" s="122"/>
    </row>
    <row r="564" spans="3:6" ht="18.75">
      <c r="C564" s="122"/>
      <c r="D564" s="122"/>
      <c r="E564" s="122"/>
      <c r="F564" s="122"/>
    </row>
    <row r="565" spans="3:6" ht="18.75">
      <c r="C565" s="122"/>
      <c r="D565" s="122"/>
      <c r="E565" s="122"/>
      <c r="F565" s="122"/>
    </row>
    <row r="566" spans="3:6" ht="18.75">
      <c r="C566" s="122"/>
      <c r="D566" s="122"/>
      <c r="E566" s="122"/>
      <c r="F566" s="122"/>
    </row>
    <row r="567" spans="3:6" ht="18.75">
      <c r="C567" s="122"/>
      <c r="D567" s="122"/>
      <c r="E567" s="122"/>
      <c r="F567" s="122"/>
    </row>
    <row r="568" spans="3:6" ht="18.75">
      <c r="C568" s="122"/>
      <c r="D568" s="122"/>
      <c r="E568" s="122"/>
      <c r="F568" s="122"/>
    </row>
    <row r="569" spans="3:6" ht="18.75">
      <c r="C569" s="122"/>
      <c r="D569" s="122"/>
      <c r="E569" s="122"/>
      <c r="F569" s="122"/>
    </row>
    <row r="570" spans="3:6" ht="18.75">
      <c r="C570" s="122"/>
      <c r="D570" s="122"/>
      <c r="E570" s="122"/>
      <c r="F570" s="122"/>
    </row>
    <row r="571" spans="3:6" ht="18.75">
      <c r="C571" s="122"/>
      <c r="D571" s="122"/>
      <c r="E571" s="122"/>
      <c r="F571" s="122"/>
    </row>
    <row r="572" spans="3:6" ht="18.75">
      <c r="C572" s="122"/>
      <c r="D572" s="122"/>
      <c r="E572" s="122"/>
      <c r="F572" s="122"/>
    </row>
    <row r="573" spans="3:6" ht="18.75">
      <c r="C573" s="122"/>
      <c r="D573" s="122"/>
      <c r="E573" s="122"/>
      <c r="F573" s="122"/>
    </row>
    <row r="574" spans="3:6" ht="18.75">
      <c r="C574" s="122"/>
      <c r="D574" s="122"/>
      <c r="E574" s="122"/>
      <c r="F574" s="122"/>
    </row>
    <row r="575" spans="3:6" ht="18.75">
      <c r="C575" s="122"/>
      <c r="D575" s="122"/>
      <c r="E575" s="122"/>
      <c r="F575" s="122"/>
    </row>
    <row r="576" spans="3:6" ht="18.75">
      <c r="C576" s="122"/>
      <c r="D576" s="122"/>
      <c r="E576" s="122"/>
      <c r="F576" s="122"/>
    </row>
    <row r="577" spans="3:6" ht="18.75">
      <c r="C577" s="122"/>
      <c r="D577" s="122"/>
      <c r="E577" s="122"/>
      <c r="F577" s="122"/>
    </row>
    <row r="578" spans="3:6" ht="18.75">
      <c r="C578" s="122"/>
      <c r="D578" s="122"/>
      <c r="E578" s="122"/>
      <c r="F578" s="122"/>
    </row>
    <row r="579" spans="3:6" ht="18.75">
      <c r="C579" s="122"/>
      <c r="D579" s="122"/>
      <c r="E579" s="122"/>
      <c r="F579" s="122"/>
    </row>
    <row r="580" spans="3:6" ht="18.75">
      <c r="C580" s="122"/>
      <c r="D580" s="122"/>
      <c r="E580" s="122"/>
      <c r="F580" s="122"/>
    </row>
    <row r="581" spans="3:6" ht="18.75">
      <c r="C581" s="122"/>
      <c r="D581" s="122"/>
      <c r="E581" s="122"/>
      <c r="F581" s="122"/>
    </row>
    <row r="582" spans="3:6" ht="18.75">
      <c r="C582" s="122"/>
      <c r="D582" s="122"/>
      <c r="E582" s="122"/>
      <c r="F582" s="122"/>
    </row>
    <row r="583" spans="3:6" ht="18.75">
      <c r="C583" s="122"/>
      <c r="D583" s="122"/>
      <c r="E583" s="122"/>
      <c r="F583" s="122"/>
    </row>
    <row r="584" spans="3:6" ht="18.75">
      <c r="C584" s="122"/>
      <c r="D584" s="122"/>
      <c r="E584" s="122"/>
      <c r="F584" s="122"/>
    </row>
    <row r="585" spans="3:6" ht="18.75">
      <c r="C585" s="122"/>
      <c r="D585" s="122"/>
      <c r="E585" s="122"/>
      <c r="F585" s="122"/>
    </row>
    <row r="586" spans="3:6" ht="18.75">
      <c r="C586" s="122"/>
      <c r="D586" s="122"/>
      <c r="E586" s="122"/>
      <c r="F586" s="122"/>
    </row>
    <row r="587" spans="3:6" ht="18.75">
      <c r="C587" s="122"/>
      <c r="D587" s="122"/>
      <c r="E587" s="122"/>
      <c r="F587" s="122"/>
    </row>
    <row r="588" spans="3:6" ht="18.75">
      <c r="C588" s="122"/>
      <c r="D588" s="122"/>
      <c r="E588" s="122"/>
      <c r="F588" s="122"/>
    </row>
    <row r="589" spans="3:6" ht="18.75">
      <c r="C589" s="122"/>
      <c r="D589" s="122"/>
      <c r="E589" s="122"/>
      <c r="F589" s="122"/>
    </row>
    <row r="590" spans="3:6" ht="18.75">
      <c r="C590" s="122"/>
      <c r="D590" s="122"/>
      <c r="E590" s="122"/>
      <c r="F590" s="122"/>
    </row>
    <row r="591" spans="3:6" ht="18.75">
      <c r="C591" s="122"/>
      <c r="D591" s="122"/>
      <c r="E591" s="122"/>
      <c r="F591" s="122"/>
    </row>
    <row r="592" spans="3:6" ht="18.75">
      <c r="C592" s="122"/>
      <c r="D592" s="122"/>
      <c r="E592" s="122"/>
      <c r="F592" s="122"/>
    </row>
    <row r="593" spans="3:6" ht="18.75">
      <c r="C593" s="122"/>
      <c r="D593" s="122"/>
      <c r="E593" s="122"/>
      <c r="F593" s="122"/>
    </row>
    <row r="594" spans="3:6" ht="18.75">
      <c r="C594" s="122"/>
      <c r="D594" s="122"/>
      <c r="E594" s="122"/>
      <c r="F594" s="122"/>
    </row>
    <row r="595" spans="3:6" ht="18.75">
      <c r="C595" s="122"/>
      <c r="D595" s="122"/>
      <c r="E595" s="122"/>
      <c r="F595" s="122"/>
    </row>
    <row r="596" spans="3:6" ht="18.75">
      <c r="C596" s="122"/>
      <c r="D596" s="122"/>
      <c r="E596" s="122"/>
      <c r="F596" s="122"/>
    </row>
    <row r="597" spans="3:6" ht="18.75">
      <c r="C597" s="122"/>
      <c r="D597" s="122"/>
      <c r="E597" s="122"/>
      <c r="F597" s="122"/>
    </row>
    <row r="598" spans="3:6" ht="18.75">
      <c r="C598" s="122"/>
      <c r="D598" s="122"/>
      <c r="E598" s="122"/>
      <c r="F598" s="122"/>
    </row>
    <row r="599" spans="3:6" ht="18.75">
      <c r="C599" s="122"/>
      <c r="D599" s="122"/>
      <c r="E599" s="122"/>
      <c r="F599" s="122"/>
    </row>
    <row r="600" spans="3:6" ht="18.75">
      <c r="C600" s="122"/>
      <c r="D600" s="122"/>
      <c r="E600" s="122"/>
      <c r="F600" s="122"/>
    </row>
    <row r="601" spans="3:6" ht="18.75">
      <c r="C601" s="122"/>
      <c r="D601" s="122"/>
      <c r="E601" s="122"/>
      <c r="F601" s="122"/>
    </row>
    <row r="602" spans="3:6" ht="18.75">
      <c r="C602" s="122"/>
      <c r="D602" s="122"/>
      <c r="E602" s="122"/>
      <c r="F602" s="122"/>
    </row>
    <row r="603" spans="3:6" ht="18.75">
      <c r="C603" s="122"/>
      <c r="D603" s="122"/>
      <c r="E603" s="122"/>
      <c r="F603" s="122"/>
    </row>
    <row r="604" spans="3:6" ht="18.75">
      <c r="C604" s="122"/>
      <c r="D604" s="122"/>
      <c r="E604" s="122"/>
      <c r="F604" s="122"/>
    </row>
    <row r="605" spans="3:6" ht="18.75">
      <c r="C605" s="122"/>
      <c r="D605" s="122"/>
      <c r="E605" s="122"/>
      <c r="F605" s="122"/>
    </row>
    <row r="606" spans="3:6" ht="18.75">
      <c r="C606" s="122"/>
      <c r="D606" s="122"/>
      <c r="E606" s="122"/>
      <c r="F606" s="122"/>
    </row>
    <row r="607" spans="3:6" ht="18.75">
      <c r="C607" s="122"/>
      <c r="D607" s="122"/>
      <c r="E607" s="122"/>
      <c r="F607" s="122"/>
    </row>
    <row r="608" spans="3:6" ht="18.75">
      <c r="C608" s="122"/>
      <c r="D608" s="122"/>
      <c r="E608" s="122"/>
      <c r="F608" s="122"/>
    </row>
    <row r="609" spans="3:6" ht="18.75">
      <c r="C609" s="122"/>
      <c r="D609" s="122"/>
      <c r="E609" s="122"/>
      <c r="F609" s="122"/>
    </row>
    <row r="610" spans="3:6" ht="18.75">
      <c r="C610" s="122"/>
      <c r="D610" s="122"/>
      <c r="E610" s="122"/>
      <c r="F610" s="122"/>
    </row>
    <row r="611" spans="3:6" ht="18.75">
      <c r="C611" s="122"/>
      <c r="D611" s="122"/>
      <c r="E611" s="122"/>
      <c r="F611" s="122"/>
    </row>
    <row r="612" spans="3:6" ht="18.75">
      <c r="C612" s="122"/>
      <c r="D612" s="122"/>
      <c r="E612" s="122"/>
      <c r="F612" s="122"/>
    </row>
    <row r="613" spans="3:6" ht="18.75">
      <c r="C613" s="122"/>
      <c r="D613" s="122"/>
      <c r="E613" s="122"/>
      <c r="F613" s="122"/>
    </row>
    <row r="614" spans="3:6" ht="18.75">
      <c r="C614" s="122"/>
      <c r="D614" s="122"/>
      <c r="E614" s="122"/>
      <c r="F614" s="122"/>
    </row>
    <row r="615" spans="3:6" ht="18.75">
      <c r="C615" s="122"/>
      <c r="D615" s="122"/>
      <c r="E615" s="122"/>
      <c r="F615" s="122"/>
    </row>
    <row r="616" spans="3:6" ht="18.75">
      <c r="C616" s="122"/>
      <c r="D616" s="122"/>
      <c r="E616" s="122"/>
      <c r="F616" s="122"/>
    </row>
    <row r="617" spans="3:6" ht="18.75">
      <c r="C617" s="122"/>
      <c r="D617" s="122"/>
      <c r="E617" s="122"/>
      <c r="F617" s="122"/>
    </row>
    <row r="618" spans="3:6" ht="18.75">
      <c r="C618" s="122"/>
      <c r="D618" s="122"/>
      <c r="E618" s="122"/>
      <c r="F618" s="122"/>
    </row>
    <row r="619" spans="3:6" ht="18.75">
      <c r="C619" s="122"/>
      <c r="D619" s="122"/>
      <c r="E619" s="122"/>
      <c r="F619" s="122"/>
    </row>
    <row r="620" spans="3:6" ht="18.75">
      <c r="C620" s="122"/>
      <c r="D620" s="122"/>
      <c r="E620" s="122"/>
      <c r="F620" s="122"/>
    </row>
    <row r="621" spans="3:6" ht="18.75">
      <c r="C621" s="122"/>
      <c r="D621" s="122"/>
      <c r="E621" s="122"/>
      <c r="F621" s="122"/>
    </row>
    <row r="622" spans="3:6" ht="18.75">
      <c r="C622" s="122"/>
      <c r="D622" s="122"/>
      <c r="E622" s="122"/>
      <c r="F622" s="122"/>
    </row>
    <row r="623" spans="3:6" ht="18.75">
      <c r="C623" s="122"/>
      <c r="D623" s="122"/>
      <c r="E623" s="122"/>
      <c r="F623" s="122"/>
    </row>
    <row r="624" spans="3:6" ht="18.75">
      <c r="C624" s="122"/>
      <c r="D624" s="122"/>
      <c r="E624" s="122"/>
      <c r="F624" s="122"/>
    </row>
    <row r="625" spans="3:6" ht="18.75">
      <c r="C625" s="122"/>
      <c r="D625" s="122"/>
      <c r="E625" s="122"/>
      <c r="F625" s="122"/>
    </row>
    <row r="626" spans="3:6" ht="18.75">
      <c r="C626" s="122"/>
      <c r="D626" s="122"/>
      <c r="E626" s="122"/>
      <c r="F626" s="122"/>
    </row>
    <row r="627" spans="3:6" ht="18.75">
      <c r="C627" s="122"/>
      <c r="D627" s="122"/>
      <c r="E627" s="122"/>
      <c r="F627" s="122"/>
    </row>
    <row r="628" spans="3:6" ht="18.75">
      <c r="C628" s="122"/>
      <c r="D628" s="122"/>
      <c r="E628" s="122"/>
      <c r="F628" s="122"/>
    </row>
    <row r="629" spans="3:6" ht="18.75">
      <c r="C629" s="122"/>
      <c r="D629" s="122"/>
      <c r="E629" s="122"/>
      <c r="F629" s="122"/>
    </row>
    <row r="630" spans="3:6" ht="18.75">
      <c r="C630" s="122"/>
      <c r="D630" s="122"/>
      <c r="E630" s="122"/>
      <c r="F630" s="122"/>
    </row>
    <row r="631" spans="3:6" ht="18.75">
      <c r="C631" s="122"/>
      <c r="D631" s="122"/>
      <c r="E631" s="122"/>
      <c r="F631" s="122"/>
    </row>
    <row r="632" spans="3:6" ht="18.75">
      <c r="C632" s="122"/>
      <c r="D632" s="122"/>
      <c r="E632" s="122"/>
      <c r="F632" s="122"/>
    </row>
    <row r="633" spans="3:6" ht="18.75">
      <c r="C633" s="122"/>
      <c r="D633" s="122"/>
      <c r="E633" s="122"/>
      <c r="F633" s="122"/>
    </row>
    <row r="634" spans="3:6" ht="18.75">
      <c r="C634" s="122"/>
      <c r="D634" s="122"/>
      <c r="E634" s="122"/>
      <c r="F634" s="122"/>
    </row>
    <row r="635" spans="3:6" ht="18.75">
      <c r="C635" s="122"/>
      <c r="D635" s="122"/>
      <c r="E635" s="122"/>
      <c r="F635" s="122"/>
    </row>
    <row r="636" spans="3:6" ht="18.75">
      <c r="C636" s="122"/>
      <c r="D636" s="122"/>
      <c r="E636" s="122"/>
      <c r="F636" s="122"/>
    </row>
    <row r="637" spans="3:6" ht="18.75">
      <c r="C637" s="122"/>
      <c r="D637" s="122"/>
      <c r="E637" s="122"/>
      <c r="F637" s="122"/>
    </row>
    <row r="638" spans="3:6" ht="18.75">
      <c r="C638" s="122"/>
      <c r="D638" s="122"/>
      <c r="E638" s="122"/>
      <c r="F638" s="122"/>
    </row>
    <row r="639" spans="3:6" ht="18.75">
      <c r="C639" s="122"/>
      <c r="D639" s="122"/>
      <c r="E639" s="122"/>
      <c r="F639" s="122"/>
    </row>
    <row r="640" spans="3:6" ht="18.75">
      <c r="C640" s="122"/>
      <c r="D640" s="122"/>
      <c r="E640" s="122"/>
      <c r="F640" s="122"/>
    </row>
    <row r="641" spans="3:6" ht="18.75">
      <c r="C641" s="122"/>
      <c r="D641" s="122"/>
      <c r="E641" s="122"/>
      <c r="F641" s="122"/>
    </row>
    <row r="642" spans="3:6" ht="18.75">
      <c r="C642" s="122"/>
      <c r="D642" s="122"/>
      <c r="E642" s="122"/>
      <c r="F642" s="122"/>
    </row>
    <row r="643" spans="3:6" ht="18.75">
      <c r="C643" s="122"/>
      <c r="D643" s="122"/>
      <c r="E643" s="122"/>
      <c r="F643" s="122"/>
    </row>
    <row r="644" spans="3:6" ht="18.75">
      <c r="C644" s="122"/>
      <c r="D644" s="122"/>
      <c r="E644" s="122"/>
      <c r="F644" s="122"/>
    </row>
    <row r="645" spans="3:6" ht="18.75">
      <c r="C645" s="122"/>
      <c r="D645" s="122"/>
      <c r="E645" s="122"/>
      <c r="F645" s="122"/>
    </row>
    <row r="646" spans="3:6" ht="18.75">
      <c r="C646" s="122"/>
      <c r="D646" s="122"/>
      <c r="E646" s="122"/>
      <c r="F646" s="122"/>
    </row>
    <row r="647" spans="3:6" ht="18.75">
      <c r="C647" s="122"/>
      <c r="D647" s="122"/>
      <c r="E647" s="122"/>
      <c r="F647" s="122"/>
    </row>
    <row r="648" spans="3:6" ht="18.75">
      <c r="C648" s="122"/>
      <c r="D648" s="122"/>
      <c r="E648" s="122"/>
      <c r="F648" s="122"/>
    </row>
    <row r="649" spans="3:6" ht="18.75">
      <c r="C649" s="122"/>
      <c r="D649" s="122"/>
      <c r="E649" s="122"/>
      <c r="F649" s="122"/>
    </row>
    <row r="650" spans="3:6" ht="18.75">
      <c r="C650" s="122"/>
      <c r="D650" s="122"/>
      <c r="E650" s="122"/>
      <c r="F650" s="122"/>
    </row>
    <row r="651" spans="3:6" ht="18.75">
      <c r="C651" s="122"/>
      <c r="D651" s="122"/>
      <c r="E651" s="122"/>
      <c r="F651" s="122"/>
    </row>
    <row r="652" spans="3:6" ht="18.75">
      <c r="C652" s="122"/>
      <c r="D652" s="122"/>
      <c r="E652" s="122"/>
      <c r="F652" s="122"/>
    </row>
    <row r="653" spans="3:6" ht="18.75">
      <c r="C653" s="122"/>
      <c r="D653" s="122"/>
      <c r="E653" s="122"/>
      <c r="F653" s="122"/>
    </row>
    <row r="654" spans="3:6" ht="18.75">
      <c r="C654" s="122"/>
      <c r="D654" s="122"/>
      <c r="E654" s="122"/>
      <c r="F654" s="122"/>
    </row>
    <row r="655" spans="3:6" ht="18.75">
      <c r="C655" s="122"/>
      <c r="D655" s="122"/>
      <c r="E655" s="122"/>
      <c r="F655" s="122"/>
    </row>
    <row r="656" spans="3:6" ht="18.75">
      <c r="C656" s="122"/>
      <c r="D656" s="122"/>
      <c r="E656" s="122"/>
      <c r="F656" s="122"/>
    </row>
    <row r="657" spans="3:6" ht="18.75">
      <c r="C657" s="122"/>
      <c r="D657" s="122"/>
      <c r="E657" s="122"/>
      <c r="F657" s="122"/>
    </row>
    <row r="658" spans="3:6" ht="18.75">
      <c r="C658" s="122"/>
      <c r="D658" s="122"/>
      <c r="E658" s="122"/>
      <c r="F658" s="122"/>
    </row>
    <row r="659" spans="3:6" ht="18.75">
      <c r="C659" s="122"/>
      <c r="D659" s="122"/>
      <c r="E659" s="122"/>
      <c r="F659" s="122"/>
    </row>
    <row r="660" spans="3:6" ht="18.75">
      <c r="C660" s="122"/>
      <c r="D660" s="122"/>
      <c r="E660" s="122"/>
      <c r="F660" s="122"/>
    </row>
    <row r="661" spans="3:6" ht="18.75">
      <c r="C661" s="122"/>
      <c r="D661" s="122"/>
      <c r="E661" s="122"/>
      <c r="F661" s="122"/>
    </row>
    <row r="662" spans="3:6" ht="18.75">
      <c r="C662" s="122"/>
      <c r="D662" s="122"/>
      <c r="E662" s="122"/>
      <c r="F662" s="122"/>
    </row>
    <row r="663" spans="3:6" ht="18.75">
      <c r="C663" s="122"/>
      <c r="D663" s="122"/>
      <c r="E663" s="122"/>
      <c r="F663" s="122"/>
    </row>
    <row r="664" spans="3:6" ht="18.75">
      <c r="C664" s="122"/>
      <c r="D664" s="122"/>
      <c r="E664" s="122"/>
      <c r="F664" s="122"/>
    </row>
    <row r="665" spans="3:6" ht="18.75">
      <c r="C665" s="122"/>
      <c r="D665" s="122"/>
      <c r="E665" s="122"/>
      <c r="F665" s="122"/>
    </row>
    <row r="666" spans="3:6" ht="18.75">
      <c r="C666" s="122"/>
      <c r="D666" s="122"/>
      <c r="E666" s="122"/>
      <c r="F666" s="122"/>
    </row>
    <row r="667" spans="3:6" ht="18.75">
      <c r="C667" s="122"/>
      <c r="D667" s="122"/>
      <c r="E667" s="122"/>
      <c r="F667" s="122"/>
    </row>
    <row r="668" spans="3:6" ht="18.75">
      <c r="C668" s="122"/>
      <c r="D668" s="122"/>
      <c r="E668" s="122"/>
      <c r="F668" s="122"/>
    </row>
    <row r="669" spans="3:6" ht="18.75">
      <c r="C669" s="122"/>
      <c r="D669" s="122"/>
      <c r="E669" s="122"/>
      <c r="F669" s="122"/>
    </row>
    <row r="670" spans="3:6" ht="18.75">
      <c r="C670" s="122"/>
      <c r="D670" s="122"/>
      <c r="E670" s="122"/>
      <c r="F670" s="122"/>
    </row>
    <row r="671" spans="3:6" ht="18.75">
      <c r="C671" s="122"/>
      <c r="D671" s="122"/>
      <c r="E671" s="122"/>
      <c r="F671" s="122"/>
    </row>
    <row r="672" spans="3:6" ht="18.75">
      <c r="C672" s="122"/>
      <c r="D672" s="122"/>
      <c r="E672" s="122"/>
      <c r="F672" s="122"/>
    </row>
    <row r="673" spans="3:6" ht="18.75">
      <c r="C673" s="122"/>
      <c r="D673" s="122"/>
      <c r="E673" s="122"/>
      <c r="F673" s="122"/>
    </row>
    <row r="674" spans="3:6" ht="18.75">
      <c r="C674" s="122"/>
      <c r="D674" s="122"/>
      <c r="E674" s="122"/>
      <c r="F674" s="122"/>
    </row>
    <row r="675" spans="3:6" ht="18.75">
      <c r="C675" s="122"/>
      <c r="D675" s="122"/>
      <c r="E675" s="122"/>
      <c r="F675" s="122"/>
    </row>
    <row r="676" spans="3:6" ht="18.75">
      <c r="C676" s="122"/>
      <c r="D676" s="122"/>
      <c r="E676" s="122"/>
      <c r="F676" s="122"/>
    </row>
    <row r="677" spans="3:6" ht="18.75">
      <c r="C677" s="122"/>
      <c r="D677" s="122"/>
      <c r="E677" s="122"/>
      <c r="F677" s="122"/>
    </row>
    <row r="678" spans="3:6" ht="18.75">
      <c r="C678" s="122"/>
      <c r="D678" s="122"/>
      <c r="E678" s="122"/>
      <c r="F678" s="122"/>
    </row>
    <row r="679" spans="3:6" ht="18.75">
      <c r="C679" s="122"/>
      <c r="D679" s="122"/>
      <c r="E679" s="122"/>
      <c r="F679" s="122"/>
    </row>
    <row r="680" spans="3:6" ht="18.75">
      <c r="C680" s="122"/>
      <c r="D680" s="122"/>
      <c r="E680" s="122"/>
      <c r="F680" s="122"/>
    </row>
    <row r="681" spans="3:6" ht="18.75">
      <c r="C681" s="122"/>
      <c r="D681" s="122"/>
      <c r="E681" s="122"/>
      <c r="F681" s="122"/>
    </row>
    <row r="682" spans="3:6" ht="18.75">
      <c r="C682" s="122"/>
      <c r="D682" s="122"/>
      <c r="E682" s="122"/>
      <c r="F682" s="122"/>
    </row>
    <row r="683" spans="3:6" ht="18.75">
      <c r="C683" s="122"/>
      <c r="D683" s="122"/>
      <c r="E683" s="122"/>
      <c r="F683" s="122"/>
    </row>
    <row r="684" spans="3:6" ht="18.75">
      <c r="C684" s="122"/>
      <c r="D684" s="122"/>
      <c r="E684" s="122"/>
      <c r="F684" s="122"/>
    </row>
    <row r="685" spans="3:6" ht="18.75">
      <c r="C685" s="122"/>
      <c r="D685" s="122"/>
      <c r="E685" s="122"/>
      <c r="F685" s="122"/>
    </row>
    <row r="686" spans="3:6" ht="18.75">
      <c r="C686" s="122"/>
      <c r="D686" s="122"/>
      <c r="E686" s="122"/>
      <c r="F686" s="122"/>
    </row>
    <row r="687" spans="3:6" ht="18.75">
      <c r="C687" s="122"/>
      <c r="D687" s="122"/>
      <c r="E687" s="122"/>
      <c r="F687" s="122"/>
    </row>
    <row r="688" spans="3:6" ht="18.75">
      <c r="C688" s="122"/>
      <c r="D688" s="122"/>
      <c r="E688" s="122"/>
      <c r="F688" s="122"/>
    </row>
    <row r="689" spans="3:6" ht="18.75">
      <c r="C689" s="122"/>
      <c r="D689" s="122"/>
      <c r="E689" s="122"/>
      <c r="F689" s="122"/>
    </row>
    <row r="690" spans="3:6" ht="18.75">
      <c r="C690" s="122"/>
      <c r="D690" s="122"/>
      <c r="E690" s="122"/>
      <c r="F690" s="122"/>
    </row>
    <row r="691" spans="3:6" ht="18.75">
      <c r="C691" s="122"/>
      <c r="D691" s="122"/>
      <c r="E691" s="122"/>
      <c r="F691" s="122"/>
    </row>
    <row r="692" spans="3:6" ht="18.75">
      <c r="C692" s="122"/>
      <c r="D692" s="122"/>
      <c r="E692" s="122"/>
      <c r="F692" s="122"/>
    </row>
    <row r="693" spans="3:6" ht="18.75">
      <c r="C693" s="122"/>
      <c r="D693" s="122"/>
      <c r="E693" s="122"/>
      <c r="F693" s="122"/>
    </row>
    <row r="694" spans="3:6" ht="18.75">
      <c r="C694" s="122"/>
      <c r="D694" s="122"/>
      <c r="E694" s="122"/>
      <c r="F694" s="122"/>
    </row>
    <row r="695" spans="3:6" ht="18.75">
      <c r="C695" s="122"/>
      <c r="D695" s="122"/>
      <c r="E695" s="122"/>
      <c r="F695" s="122"/>
    </row>
    <row r="696" spans="3:6" ht="18.75">
      <c r="C696" s="122"/>
      <c r="D696" s="122"/>
      <c r="E696" s="122"/>
      <c r="F696" s="122"/>
    </row>
    <row r="697" spans="3:6" ht="18.75">
      <c r="C697" s="122"/>
      <c r="D697" s="122"/>
      <c r="E697" s="122"/>
      <c r="F697" s="122"/>
    </row>
    <row r="698" spans="3:6" ht="18.75">
      <c r="C698" s="122"/>
      <c r="D698" s="122"/>
      <c r="E698" s="122"/>
      <c r="F698" s="122"/>
    </row>
    <row r="699" spans="3:6" ht="18.75">
      <c r="C699" s="122"/>
      <c r="D699" s="122"/>
      <c r="E699" s="122"/>
      <c r="F699" s="122"/>
    </row>
    <row r="700" spans="3:6" ht="18.75">
      <c r="C700" s="122"/>
      <c r="D700" s="122"/>
      <c r="E700" s="122"/>
      <c r="F700" s="122"/>
    </row>
    <row r="701" spans="3:6" ht="18.75">
      <c r="C701" s="122"/>
      <c r="D701" s="122"/>
      <c r="E701" s="122"/>
      <c r="F701" s="122"/>
    </row>
    <row r="702" spans="3:6" ht="18.75">
      <c r="C702" s="122"/>
      <c r="D702" s="122"/>
      <c r="E702" s="122"/>
      <c r="F702" s="122"/>
    </row>
    <row r="703" spans="3:6" ht="18.75">
      <c r="C703" s="122"/>
      <c r="D703" s="122"/>
      <c r="E703" s="122"/>
      <c r="F703" s="122"/>
    </row>
    <row r="704" spans="3:6" ht="18.75">
      <c r="C704" s="122"/>
      <c r="D704" s="122"/>
      <c r="E704" s="122"/>
      <c r="F704" s="122"/>
    </row>
    <row r="705" spans="3:6" ht="18.75">
      <c r="C705" s="122"/>
      <c r="D705" s="122"/>
      <c r="E705" s="122"/>
      <c r="F705" s="122"/>
    </row>
    <row r="706" spans="3:6" ht="18.75">
      <c r="C706" s="122"/>
      <c r="D706" s="122"/>
      <c r="E706" s="122"/>
      <c r="F706" s="122"/>
    </row>
    <row r="707" spans="3:6" ht="18.75">
      <c r="C707" s="122"/>
      <c r="D707" s="122"/>
      <c r="E707" s="122"/>
      <c r="F707" s="122"/>
    </row>
    <row r="708" spans="3:6" ht="18.75">
      <c r="C708" s="122"/>
      <c r="D708" s="122"/>
      <c r="E708" s="122"/>
      <c r="F708" s="122"/>
    </row>
    <row r="709" spans="3:6" ht="18.75">
      <c r="C709" s="122"/>
      <c r="D709" s="122"/>
      <c r="E709" s="122"/>
      <c r="F709" s="122"/>
    </row>
    <row r="710" spans="3:6" ht="18.75">
      <c r="C710" s="122"/>
      <c r="D710" s="122"/>
      <c r="E710" s="122"/>
      <c r="F710" s="122"/>
    </row>
    <row r="711" spans="3:6" ht="18.75">
      <c r="C711" s="122"/>
      <c r="D711" s="122"/>
      <c r="E711" s="122"/>
      <c r="F711" s="122"/>
    </row>
    <row r="712" spans="3:6" ht="18.75">
      <c r="C712" s="122"/>
      <c r="D712" s="122"/>
      <c r="E712" s="122"/>
      <c r="F712" s="122"/>
    </row>
    <row r="713" spans="3:6" ht="18.75">
      <c r="C713" s="122"/>
      <c r="D713" s="122"/>
      <c r="E713" s="122"/>
      <c r="F713" s="122"/>
    </row>
    <row r="714" spans="3:6" ht="18.75">
      <c r="C714" s="122"/>
      <c r="D714" s="122"/>
      <c r="E714" s="122"/>
      <c r="F714" s="122"/>
    </row>
    <row r="715" spans="3:6" ht="18.75">
      <c r="C715" s="122"/>
      <c r="D715" s="122"/>
      <c r="E715" s="122"/>
      <c r="F715" s="122"/>
    </row>
    <row r="716" spans="3:6" ht="18.75">
      <c r="C716" s="122"/>
      <c r="D716" s="122"/>
      <c r="E716" s="122"/>
      <c r="F716" s="122"/>
    </row>
    <row r="717" spans="3:6" ht="18.75">
      <c r="C717" s="122"/>
      <c r="D717" s="122"/>
      <c r="E717" s="122"/>
      <c r="F717" s="122"/>
    </row>
    <row r="718" spans="3:6" ht="18.75">
      <c r="C718" s="122"/>
      <c r="D718" s="122"/>
      <c r="E718" s="122"/>
      <c r="F718" s="122"/>
    </row>
    <row r="719" spans="3:6" ht="18.75">
      <c r="C719" s="122"/>
      <c r="D719" s="122"/>
      <c r="E719" s="122"/>
      <c r="F719" s="122"/>
    </row>
    <row r="720" spans="3:6" ht="18.75">
      <c r="C720" s="122"/>
      <c r="D720" s="122"/>
      <c r="E720" s="122"/>
      <c r="F720" s="122"/>
    </row>
    <row r="721" spans="3:6" ht="18.75">
      <c r="C721" s="122"/>
      <c r="D721" s="122"/>
      <c r="E721" s="122"/>
      <c r="F721" s="122"/>
    </row>
    <row r="722" spans="3:6" ht="18.75">
      <c r="C722" s="122"/>
      <c r="D722" s="122"/>
      <c r="E722" s="122"/>
      <c r="F722" s="122"/>
    </row>
    <row r="723" spans="3:6" ht="18.75">
      <c r="C723" s="122"/>
      <c r="D723" s="122"/>
      <c r="E723" s="122"/>
      <c r="F723" s="122"/>
    </row>
    <row r="724" spans="3:6" ht="18.75">
      <c r="C724" s="122"/>
      <c r="D724" s="122"/>
      <c r="E724" s="122"/>
      <c r="F724" s="122"/>
    </row>
    <row r="725" spans="3:6" ht="18.75">
      <c r="C725" s="122"/>
      <c r="D725" s="122"/>
      <c r="E725" s="122"/>
      <c r="F725" s="122"/>
    </row>
    <row r="726" spans="3:6" ht="18.75">
      <c r="C726" s="122"/>
      <c r="D726" s="122"/>
      <c r="E726" s="122"/>
      <c r="F726" s="122"/>
    </row>
    <row r="727" spans="3:6" ht="18.75">
      <c r="C727" s="122"/>
      <c r="D727" s="122"/>
      <c r="E727" s="122"/>
      <c r="F727" s="122"/>
    </row>
    <row r="728" spans="3:6" ht="18.75">
      <c r="C728" s="122"/>
      <c r="D728" s="122"/>
      <c r="E728" s="122"/>
      <c r="F728" s="122"/>
    </row>
    <row r="729" spans="3:6" ht="18.75">
      <c r="C729" s="122"/>
      <c r="D729" s="122"/>
      <c r="E729" s="122"/>
      <c r="F729" s="122"/>
    </row>
    <row r="730" spans="3:6" ht="18.75">
      <c r="C730" s="122"/>
      <c r="D730" s="122"/>
      <c r="E730" s="122"/>
      <c r="F730" s="122"/>
    </row>
    <row r="731" spans="3:6" ht="18.75">
      <c r="C731" s="122"/>
      <c r="D731" s="122"/>
      <c r="E731" s="122"/>
      <c r="F731" s="122"/>
    </row>
    <row r="732" spans="3:6" ht="18.75">
      <c r="C732" s="122"/>
      <c r="D732" s="122"/>
      <c r="E732" s="122"/>
      <c r="F732" s="122"/>
    </row>
    <row r="733" spans="3:6" ht="18.75">
      <c r="C733" s="122"/>
      <c r="D733" s="122"/>
      <c r="E733" s="122"/>
      <c r="F733" s="122"/>
    </row>
    <row r="734" spans="3:6" ht="18.75">
      <c r="C734" s="122"/>
      <c r="D734" s="122"/>
      <c r="E734" s="122"/>
      <c r="F734" s="122"/>
    </row>
    <row r="735" spans="3:6" ht="18.75">
      <c r="C735" s="122"/>
      <c r="D735" s="122"/>
      <c r="E735" s="122"/>
      <c r="F735" s="122"/>
    </row>
    <row r="736" spans="3:6" ht="18.75">
      <c r="C736" s="122"/>
      <c r="D736" s="122"/>
      <c r="E736" s="122"/>
      <c r="F736" s="122"/>
    </row>
    <row r="737" spans="3:6" ht="18.75">
      <c r="C737" s="122"/>
      <c r="D737" s="122"/>
      <c r="E737" s="122"/>
      <c r="F737" s="122"/>
    </row>
    <row r="738" spans="3:6" ht="18.75">
      <c r="C738" s="122"/>
      <c r="D738" s="122"/>
      <c r="E738" s="122"/>
      <c r="F738" s="122"/>
    </row>
    <row r="739" spans="3:6" ht="18.75">
      <c r="C739" s="122"/>
      <c r="D739" s="122"/>
      <c r="E739" s="122"/>
      <c r="F739" s="122"/>
    </row>
    <row r="740" spans="3:6" ht="18.75">
      <c r="C740" s="122"/>
      <c r="D740" s="122"/>
      <c r="E740" s="122"/>
      <c r="F740" s="122"/>
    </row>
    <row r="741" spans="3:6" ht="18.75">
      <c r="C741" s="122"/>
      <c r="D741" s="122"/>
      <c r="E741" s="122"/>
      <c r="F741" s="122"/>
    </row>
    <row r="742" spans="3:6" ht="18.75">
      <c r="C742" s="122"/>
      <c r="D742" s="122"/>
      <c r="E742" s="122"/>
      <c r="F742" s="122"/>
    </row>
    <row r="743" spans="3:6" ht="18.75">
      <c r="C743" s="122"/>
      <c r="D743" s="122"/>
      <c r="E743" s="122"/>
      <c r="F743" s="122"/>
    </row>
    <row r="744" spans="3:6" ht="18.75">
      <c r="C744" s="122"/>
      <c r="D744" s="122"/>
      <c r="E744" s="122"/>
      <c r="F744" s="122"/>
    </row>
    <row r="745" spans="3:6" ht="18.75">
      <c r="C745" s="122"/>
      <c r="D745" s="122"/>
      <c r="E745" s="122"/>
      <c r="F745" s="122"/>
    </row>
    <row r="746" spans="3:6" ht="18.75">
      <c r="C746" s="122"/>
      <c r="D746" s="122"/>
      <c r="E746" s="122"/>
      <c r="F746" s="122"/>
    </row>
    <row r="747" spans="3:6" ht="18.75">
      <c r="C747" s="122"/>
      <c r="D747" s="122"/>
      <c r="E747" s="122"/>
      <c r="F747" s="122"/>
    </row>
    <row r="748" spans="3:6" ht="18.75">
      <c r="C748" s="122"/>
      <c r="D748" s="122"/>
      <c r="E748" s="122"/>
      <c r="F748" s="122"/>
    </row>
    <row r="749" spans="3:6" ht="18.75">
      <c r="C749" s="122"/>
      <c r="D749" s="122"/>
      <c r="E749" s="122"/>
      <c r="F749" s="122"/>
    </row>
    <row r="750" spans="3:6" ht="18.75">
      <c r="C750" s="122"/>
      <c r="D750" s="122"/>
      <c r="E750" s="122"/>
      <c r="F750" s="122"/>
    </row>
    <row r="751" spans="3:6" ht="18.75">
      <c r="C751" s="122"/>
      <c r="D751" s="122"/>
      <c r="E751" s="122"/>
      <c r="F751" s="122"/>
    </row>
    <row r="752" spans="3:6" ht="18.75">
      <c r="C752" s="122"/>
      <c r="D752" s="122"/>
      <c r="E752" s="122"/>
      <c r="F752" s="122"/>
    </row>
    <row r="753" spans="3:6" ht="18.75">
      <c r="C753" s="122"/>
      <c r="D753" s="122"/>
      <c r="E753" s="122"/>
      <c r="F753" s="122"/>
    </row>
    <row r="754" spans="3:6" ht="18.75">
      <c r="C754" s="122"/>
      <c r="D754" s="122"/>
      <c r="E754" s="122"/>
      <c r="F754" s="122"/>
    </row>
    <row r="755" spans="3:6" ht="18.75">
      <c r="C755" s="122"/>
      <c r="D755" s="122"/>
      <c r="E755" s="122"/>
      <c r="F755" s="122"/>
    </row>
    <row r="756" spans="3:6" ht="18.75">
      <c r="C756" s="122"/>
      <c r="D756" s="122"/>
      <c r="E756" s="122"/>
      <c r="F756" s="122"/>
    </row>
    <row r="757" spans="3:6" ht="18.75">
      <c r="C757" s="122"/>
      <c r="D757" s="122"/>
      <c r="E757" s="122"/>
      <c r="F757" s="122"/>
    </row>
    <row r="758" spans="3:6" ht="18.75">
      <c r="C758" s="122"/>
      <c r="D758" s="122"/>
      <c r="E758" s="122"/>
      <c r="F758" s="122"/>
    </row>
    <row r="759" spans="3:6" ht="18.75">
      <c r="C759" s="122"/>
      <c r="D759" s="122"/>
      <c r="E759" s="122"/>
      <c r="F759" s="122"/>
    </row>
    <row r="760" spans="3:6" ht="18.75">
      <c r="C760" s="122"/>
      <c r="D760" s="122"/>
      <c r="E760" s="122"/>
      <c r="F760" s="122"/>
    </row>
    <row r="761" spans="3:6" ht="18.75">
      <c r="C761" s="122"/>
      <c r="D761" s="122"/>
      <c r="E761" s="122"/>
      <c r="F761" s="122"/>
    </row>
    <row r="762" spans="3:6" ht="18.75">
      <c r="C762" s="122"/>
      <c r="D762" s="122"/>
      <c r="E762" s="122"/>
      <c r="F762" s="122"/>
    </row>
    <row r="763" spans="3:6" ht="18.75">
      <c r="C763" s="122"/>
      <c r="D763" s="122"/>
      <c r="E763" s="122"/>
      <c r="F763" s="122"/>
    </row>
    <row r="764" spans="3:6" ht="18.75">
      <c r="C764" s="122"/>
      <c r="D764" s="122"/>
      <c r="E764" s="122"/>
      <c r="F764" s="122"/>
    </row>
    <row r="765" spans="3:6" ht="18.75">
      <c r="C765" s="122"/>
      <c r="D765" s="122"/>
      <c r="E765" s="122"/>
      <c r="F765" s="122"/>
    </row>
    <row r="766" spans="3:6" ht="18.75">
      <c r="C766" s="122"/>
      <c r="D766" s="122"/>
      <c r="E766" s="122"/>
      <c r="F766" s="122"/>
    </row>
    <row r="767" spans="3:6" ht="18.75">
      <c r="C767" s="122"/>
      <c r="D767" s="122"/>
      <c r="E767" s="122"/>
      <c r="F767" s="122"/>
    </row>
    <row r="768" spans="3:6" ht="18.75">
      <c r="C768" s="122"/>
      <c r="D768" s="122"/>
      <c r="E768" s="122"/>
      <c r="F768" s="122"/>
    </row>
    <row r="769" spans="3:6" ht="18.75">
      <c r="C769" s="122"/>
      <c r="D769" s="122"/>
      <c r="E769" s="122"/>
      <c r="F769" s="122"/>
    </row>
    <row r="770" spans="3:6" ht="18.75">
      <c r="C770" s="122"/>
      <c r="D770" s="122"/>
      <c r="E770" s="122"/>
      <c r="F770" s="122"/>
    </row>
    <row r="771" spans="3:6" ht="18.75">
      <c r="C771" s="122"/>
      <c r="D771" s="122"/>
      <c r="E771" s="122"/>
      <c r="F771" s="122"/>
    </row>
    <row r="772" spans="3:6" ht="18.75">
      <c r="C772" s="122"/>
      <c r="D772" s="122"/>
      <c r="E772" s="122"/>
      <c r="F772" s="122"/>
    </row>
    <row r="773" spans="3:6" ht="18.75">
      <c r="C773" s="122"/>
      <c r="D773" s="122"/>
      <c r="E773" s="122"/>
      <c r="F773" s="122"/>
    </row>
    <row r="774" spans="3:6" ht="18.75">
      <c r="C774" s="122"/>
      <c r="D774" s="122"/>
      <c r="E774" s="122"/>
      <c r="F774" s="122"/>
    </row>
    <row r="775" spans="3:6" ht="18.75">
      <c r="C775" s="122"/>
      <c r="D775" s="122"/>
      <c r="E775" s="122"/>
      <c r="F775" s="122"/>
    </row>
    <row r="776" spans="3:6" ht="18.75">
      <c r="C776" s="122"/>
      <c r="D776" s="122"/>
      <c r="E776" s="122"/>
      <c r="F776" s="122"/>
    </row>
    <row r="777" spans="3:6" ht="18.75">
      <c r="C777" s="122"/>
      <c r="D777" s="122"/>
      <c r="E777" s="122"/>
      <c r="F777" s="122"/>
    </row>
    <row r="778" spans="3:6" ht="18.75">
      <c r="C778" s="122"/>
      <c r="D778" s="122"/>
      <c r="E778" s="122"/>
      <c r="F778" s="122"/>
    </row>
    <row r="779" spans="3:6" ht="18.75">
      <c r="C779" s="122"/>
      <c r="D779" s="122"/>
      <c r="E779" s="122"/>
      <c r="F779" s="122"/>
    </row>
    <row r="780" spans="3:6" ht="18.75">
      <c r="C780" s="122"/>
      <c r="D780" s="122"/>
      <c r="E780" s="122"/>
      <c r="F780" s="122"/>
    </row>
    <row r="781" spans="3:6" ht="18.75">
      <c r="C781" s="122"/>
      <c r="D781" s="122"/>
      <c r="E781" s="122"/>
      <c r="F781" s="122"/>
    </row>
    <row r="782" spans="3:6" ht="18.75">
      <c r="C782" s="122"/>
      <c r="D782" s="122"/>
      <c r="E782" s="122"/>
      <c r="F782" s="122"/>
    </row>
    <row r="783" spans="3:6" ht="18.75">
      <c r="C783" s="122"/>
      <c r="D783" s="122"/>
      <c r="E783" s="122"/>
      <c r="F783" s="122"/>
    </row>
    <row r="784" spans="3:6" ht="18.75">
      <c r="C784" s="122"/>
      <c r="D784" s="122"/>
      <c r="E784" s="122"/>
      <c r="F784" s="122"/>
    </row>
    <row r="785" spans="3:6" ht="18.75">
      <c r="C785" s="122"/>
      <c r="D785" s="122"/>
      <c r="E785" s="122"/>
      <c r="F785" s="122"/>
    </row>
    <row r="786" spans="3:6" ht="18.75">
      <c r="C786" s="122"/>
      <c r="D786" s="122"/>
      <c r="E786" s="122"/>
      <c r="F786" s="122"/>
    </row>
    <row r="787" spans="3:6" ht="18.75">
      <c r="C787" s="122"/>
      <c r="D787" s="122"/>
      <c r="E787" s="122"/>
      <c r="F787" s="122"/>
    </row>
    <row r="788" spans="3:6" ht="18.75">
      <c r="C788" s="122"/>
      <c r="D788" s="122"/>
      <c r="E788" s="122"/>
      <c r="F788" s="122"/>
    </row>
    <row r="789" spans="3:6" ht="18.75">
      <c r="C789" s="122"/>
      <c r="D789" s="122"/>
      <c r="E789" s="122"/>
      <c r="F789" s="122"/>
    </row>
    <row r="790" spans="3:6" ht="18.75">
      <c r="C790" s="122"/>
      <c r="D790" s="122"/>
      <c r="E790" s="122"/>
      <c r="F790" s="122"/>
    </row>
    <row r="791" spans="3:6" ht="18.75">
      <c r="C791" s="122"/>
      <c r="D791" s="122"/>
      <c r="E791" s="122"/>
      <c r="F791" s="122"/>
    </row>
    <row r="792" spans="3:6" ht="18.75">
      <c r="C792" s="122"/>
      <c r="D792" s="122"/>
      <c r="E792" s="122"/>
      <c r="F792" s="122"/>
    </row>
    <row r="793" spans="3:6" ht="18.75">
      <c r="C793" s="122"/>
      <c r="D793" s="122"/>
      <c r="E793" s="122"/>
      <c r="F793" s="122"/>
    </row>
    <row r="794" spans="3:6" ht="18.75">
      <c r="C794" s="122"/>
      <c r="D794" s="122"/>
      <c r="E794" s="122"/>
      <c r="F794" s="122"/>
    </row>
    <row r="795" spans="3:6" ht="18.75">
      <c r="C795" s="122"/>
      <c r="D795" s="122"/>
      <c r="E795" s="122"/>
      <c r="F795" s="122"/>
    </row>
    <row r="796" spans="3:6" ht="18.75">
      <c r="C796" s="122"/>
      <c r="D796" s="122"/>
      <c r="E796" s="122"/>
      <c r="F796" s="122"/>
    </row>
    <row r="797" spans="3:6" ht="18.75">
      <c r="C797" s="122"/>
      <c r="D797" s="122"/>
      <c r="E797" s="122"/>
      <c r="F797" s="122"/>
    </row>
    <row r="798" spans="3:6" ht="18.75">
      <c r="C798" s="122"/>
      <c r="D798" s="122"/>
      <c r="E798" s="122"/>
      <c r="F798" s="122"/>
    </row>
    <row r="799" spans="3:6" ht="18.75">
      <c r="C799" s="122"/>
      <c r="D799" s="122"/>
      <c r="E799" s="122"/>
      <c r="F799" s="122"/>
    </row>
    <row r="800" spans="3:6" ht="18.75">
      <c r="C800" s="122"/>
      <c r="D800" s="122"/>
      <c r="E800" s="122"/>
      <c r="F800" s="122"/>
    </row>
    <row r="801" spans="3:6" ht="18.75">
      <c r="C801" s="122"/>
      <c r="D801" s="122"/>
      <c r="E801" s="122"/>
      <c r="F801" s="122"/>
    </row>
    <row r="802" spans="3:6" ht="18.75">
      <c r="C802" s="122"/>
      <c r="D802" s="122"/>
      <c r="E802" s="122"/>
      <c r="F802" s="122"/>
    </row>
    <row r="803" spans="3:6" ht="18.75">
      <c r="C803" s="122"/>
      <c r="D803" s="122"/>
      <c r="E803" s="122"/>
      <c r="F803" s="122"/>
    </row>
    <row r="804" spans="3:6" ht="18.75">
      <c r="C804" s="122"/>
      <c r="D804" s="122"/>
      <c r="E804" s="122"/>
      <c r="F804" s="122"/>
    </row>
    <row r="805" spans="3:6" ht="18.75">
      <c r="C805" s="122"/>
      <c r="D805" s="122"/>
      <c r="E805" s="122"/>
      <c r="F805" s="122"/>
    </row>
    <row r="806" spans="3:6" ht="18.75">
      <c r="C806" s="122"/>
      <c r="D806" s="122"/>
      <c r="E806" s="122"/>
      <c r="F806" s="122"/>
    </row>
    <row r="807" spans="3:6" ht="18.75">
      <c r="C807" s="122"/>
      <c r="D807" s="122"/>
      <c r="E807" s="122"/>
      <c r="F807" s="122"/>
    </row>
    <row r="808" spans="3:6" ht="18.75">
      <c r="C808" s="122"/>
      <c r="D808" s="122"/>
      <c r="E808" s="122"/>
      <c r="F808" s="122"/>
    </row>
    <row r="809" spans="3:6" ht="18.75">
      <c r="C809" s="122"/>
      <c r="D809" s="122"/>
      <c r="E809" s="122"/>
      <c r="F809" s="122"/>
    </row>
    <row r="810" spans="3:6" ht="18.75">
      <c r="C810" s="122"/>
      <c r="D810" s="122"/>
      <c r="E810" s="122"/>
      <c r="F810" s="122"/>
    </row>
    <row r="811" spans="3:6" ht="18.75">
      <c r="C811" s="122"/>
      <c r="D811" s="122"/>
      <c r="E811" s="122"/>
      <c r="F811" s="122"/>
    </row>
    <row r="812" spans="3:6" ht="18.75">
      <c r="C812" s="122"/>
      <c r="D812" s="122"/>
      <c r="E812" s="122"/>
      <c r="F812" s="122"/>
    </row>
    <row r="813" spans="3:6" ht="18.75">
      <c r="C813" s="122"/>
      <c r="D813" s="122"/>
      <c r="E813" s="122"/>
      <c r="F813" s="122"/>
    </row>
    <row r="814" spans="3:6" ht="18.75">
      <c r="C814" s="122"/>
      <c r="D814" s="122"/>
      <c r="E814" s="122"/>
      <c r="F814" s="122"/>
    </row>
    <row r="815" spans="3:6" ht="18.75">
      <c r="C815" s="122"/>
      <c r="D815" s="122"/>
      <c r="E815" s="122"/>
      <c r="F815" s="122"/>
    </row>
    <row r="816" spans="3:6" ht="18.75">
      <c r="C816" s="122"/>
      <c r="D816" s="122"/>
      <c r="E816" s="122"/>
      <c r="F816" s="122"/>
    </row>
    <row r="817" spans="3:6" ht="18.75">
      <c r="C817" s="122"/>
      <c r="D817" s="122"/>
      <c r="E817" s="122"/>
      <c r="F817" s="122"/>
    </row>
    <row r="818" spans="3:6" ht="18.75">
      <c r="C818" s="122"/>
      <c r="D818" s="122"/>
      <c r="E818" s="122"/>
      <c r="F818" s="122"/>
    </row>
    <row r="819" spans="3:6" ht="18.75">
      <c r="C819" s="122"/>
      <c r="D819" s="122"/>
      <c r="E819" s="122"/>
      <c r="F819" s="122"/>
    </row>
    <row r="820" spans="3:6" ht="18.75">
      <c r="C820" s="122"/>
      <c r="D820" s="122"/>
      <c r="E820" s="122"/>
      <c r="F820" s="122"/>
    </row>
    <row r="821" spans="3:6" ht="18.75">
      <c r="C821" s="122"/>
      <c r="D821" s="122"/>
      <c r="E821" s="122"/>
      <c r="F821" s="122"/>
    </row>
    <row r="822" spans="3:6" ht="18.75">
      <c r="C822" s="122"/>
      <c r="D822" s="122"/>
      <c r="E822" s="122"/>
      <c r="F822" s="122"/>
    </row>
    <row r="823" spans="3:6" ht="18.75">
      <c r="C823" s="122"/>
      <c r="D823" s="122"/>
      <c r="E823" s="122"/>
      <c r="F823" s="122"/>
    </row>
    <row r="824" spans="3:6" ht="18.75">
      <c r="C824" s="122"/>
      <c r="D824" s="122"/>
      <c r="E824" s="122"/>
      <c r="F824" s="122"/>
    </row>
    <row r="825" spans="3:6" ht="18.75">
      <c r="C825" s="122"/>
      <c r="D825" s="122"/>
      <c r="E825" s="122"/>
      <c r="F825" s="122"/>
    </row>
    <row r="826" spans="3:6" ht="18.75">
      <c r="C826" s="122"/>
      <c r="D826" s="122"/>
      <c r="E826" s="122"/>
      <c r="F826" s="122"/>
    </row>
    <row r="827" spans="3:6" ht="18.75">
      <c r="C827" s="122"/>
      <c r="D827" s="122"/>
      <c r="E827" s="122"/>
      <c r="F827" s="122"/>
    </row>
    <row r="828" spans="3:6" ht="18.75">
      <c r="C828" s="122"/>
      <c r="D828" s="122"/>
      <c r="E828" s="122"/>
      <c r="F828" s="122"/>
    </row>
    <row r="829" spans="3:6" ht="18.75">
      <c r="C829" s="122"/>
      <c r="D829" s="122"/>
      <c r="E829" s="122"/>
      <c r="F829" s="122"/>
    </row>
    <row r="830" spans="3:6" ht="18.75">
      <c r="C830" s="122"/>
      <c r="D830" s="122"/>
      <c r="E830" s="122"/>
      <c r="F830" s="122"/>
    </row>
    <row r="831" spans="3:6" ht="18.75">
      <c r="C831" s="122"/>
      <c r="D831" s="122"/>
      <c r="E831" s="122"/>
      <c r="F831" s="122"/>
    </row>
    <row r="832" spans="3:6" ht="18.75">
      <c r="C832" s="122"/>
      <c r="D832" s="122"/>
      <c r="E832" s="122"/>
      <c r="F832" s="122"/>
    </row>
    <row r="833" spans="3:6" ht="18.75">
      <c r="C833" s="122"/>
      <c r="D833" s="122"/>
      <c r="E833" s="122"/>
      <c r="F833" s="122"/>
    </row>
    <row r="834" spans="3:6" ht="18.75">
      <c r="C834" s="122"/>
      <c r="D834" s="122"/>
      <c r="E834" s="122"/>
      <c r="F834" s="122"/>
    </row>
    <row r="835" spans="3:6" ht="18.75">
      <c r="C835" s="122"/>
      <c r="D835" s="122"/>
      <c r="E835" s="122"/>
      <c r="F835" s="122"/>
    </row>
    <row r="836" spans="3:6" ht="18.75">
      <c r="C836" s="122"/>
      <c r="D836" s="122"/>
      <c r="E836" s="122"/>
      <c r="F836" s="122"/>
    </row>
    <row r="837" spans="3:6" ht="18.75">
      <c r="C837" s="122"/>
      <c r="D837" s="122"/>
      <c r="E837" s="122"/>
      <c r="F837" s="122"/>
    </row>
    <row r="838" spans="3:6" ht="18.75">
      <c r="C838" s="122"/>
      <c r="D838" s="122"/>
      <c r="E838" s="122"/>
      <c r="F838" s="122"/>
    </row>
    <row r="839" spans="3:6" ht="18.75">
      <c r="C839" s="122"/>
      <c r="D839" s="122"/>
      <c r="E839" s="122"/>
      <c r="F839" s="122"/>
    </row>
    <row r="840" spans="3:6" ht="18.75">
      <c r="C840" s="122"/>
      <c r="D840" s="122"/>
      <c r="E840" s="122"/>
      <c r="F840" s="122"/>
    </row>
    <row r="841" spans="3:6" ht="18.75">
      <c r="C841" s="122"/>
      <c r="D841" s="122"/>
      <c r="E841" s="122"/>
      <c r="F841" s="122"/>
    </row>
    <row r="842" spans="3:6" ht="18.75">
      <c r="C842" s="122"/>
      <c r="D842" s="122"/>
      <c r="E842" s="122"/>
      <c r="F842" s="122"/>
    </row>
    <row r="843" spans="3:6" ht="18.75">
      <c r="C843" s="122"/>
      <c r="D843" s="122"/>
      <c r="E843" s="122"/>
      <c r="F843" s="122"/>
    </row>
    <row r="844" spans="3:6" ht="18.75">
      <c r="C844" s="122"/>
      <c r="D844" s="122"/>
      <c r="E844" s="122"/>
      <c r="F844" s="122"/>
    </row>
    <row r="845" spans="3:6" ht="18.75">
      <c r="C845" s="122"/>
      <c r="D845" s="122"/>
      <c r="E845" s="122"/>
      <c r="F845" s="122"/>
    </row>
    <row r="846" spans="3:6" ht="18.75">
      <c r="C846" s="122"/>
      <c r="D846" s="122"/>
      <c r="E846" s="122"/>
      <c r="F846" s="122"/>
    </row>
    <row r="847" spans="3:6" ht="18.75">
      <c r="C847" s="122"/>
      <c r="D847" s="122"/>
      <c r="E847" s="122"/>
      <c r="F847" s="122"/>
    </row>
    <row r="848" spans="3:6" ht="18.75">
      <c r="C848" s="122"/>
      <c r="D848" s="122"/>
      <c r="E848" s="122"/>
      <c r="F848" s="122"/>
    </row>
    <row r="849" spans="3:6" ht="18.75">
      <c r="C849" s="122"/>
      <c r="D849" s="122"/>
      <c r="E849" s="122"/>
      <c r="F849" s="122"/>
    </row>
    <row r="850" spans="3:6" ht="18.75">
      <c r="C850" s="122"/>
      <c r="D850" s="122"/>
      <c r="E850" s="122"/>
      <c r="F850" s="122"/>
    </row>
    <row r="851" spans="3:6" ht="18.75">
      <c r="C851" s="122"/>
      <c r="D851" s="122"/>
      <c r="E851" s="122"/>
      <c r="F851" s="122"/>
    </row>
    <row r="852" spans="3:6" ht="18.75">
      <c r="C852" s="122"/>
      <c r="D852" s="122"/>
      <c r="E852" s="122"/>
      <c r="F852" s="122"/>
    </row>
    <row r="853" spans="3:6" ht="18.75">
      <c r="C853" s="122"/>
      <c r="D853" s="122"/>
      <c r="E853" s="122"/>
      <c r="F853" s="122"/>
    </row>
    <row r="854" spans="3:6" ht="18.75">
      <c r="C854" s="122"/>
      <c r="D854" s="122"/>
      <c r="E854" s="122"/>
      <c r="F854" s="122"/>
    </row>
    <row r="855" spans="3:6" ht="18.75">
      <c r="C855" s="122"/>
      <c r="D855" s="122"/>
      <c r="E855" s="122"/>
      <c r="F855" s="122"/>
    </row>
    <row r="856" spans="3:6" ht="18.75">
      <c r="C856" s="122"/>
      <c r="D856" s="122"/>
      <c r="E856" s="122"/>
      <c r="F856" s="122"/>
    </row>
    <row r="857" spans="3:6" ht="18.75">
      <c r="C857" s="122"/>
      <c r="D857" s="122"/>
      <c r="E857" s="122"/>
      <c r="F857" s="122"/>
    </row>
    <row r="858" spans="3:6" ht="18.75">
      <c r="C858" s="122"/>
      <c r="D858" s="122"/>
      <c r="E858" s="122"/>
      <c r="F858" s="122"/>
    </row>
    <row r="859" spans="3:6" ht="18.75">
      <c r="C859" s="122"/>
      <c r="D859" s="122"/>
      <c r="E859" s="122"/>
      <c r="F859" s="122"/>
    </row>
    <row r="860" spans="3:6" ht="18.75">
      <c r="C860" s="122"/>
      <c r="D860" s="122"/>
      <c r="E860" s="122"/>
      <c r="F860" s="122"/>
    </row>
    <row r="861" spans="3:6" ht="18.75">
      <c r="C861" s="122"/>
      <c r="D861" s="122"/>
      <c r="E861" s="122"/>
      <c r="F861" s="122"/>
    </row>
    <row r="862" spans="3:6" ht="18.75">
      <c r="C862" s="122"/>
      <c r="D862" s="122"/>
      <c r="E862" s="122"/>
      <c r="F862" s="122"/>
    </row>
    <row r="863" spans="3:6" ht="18.75">
      <c r="C863" s="122"/>
      <c r="D863" s="122"/>
      <c r="E863" s="122"/>
      <c r="F863" s="122"/>
    </row>
    <row r="864" spans="3:6" ht="18.75">
      <c r="C864" s="122"/>
      <c r="D864" s="122"/>
      <c r="E864" s="122"/>
      <c r="F864" s="122"/>
    </row>
    <row r="865" spans="3:6" ht="18.75">
      <c r="C865" s="122"/>
      <c r="D865" s="122"/>
      <c r="E865" s="122"/>
      <c r="F865" s="122"/>
    </row>
    <row r="866" spans="3:6" ht="18.75">
      <c r="C866" s="122"/>
      <c r="D866" s="122"/>
      <c r="E866" s="122"/>
      <c r="F866" s="122"/>
    </row>
    <row r="867" spans="3:6" ht="18.75">
      <c r="C867" s="122"/>
      <c r="D867" s="122"/>
      <c r="E867" s="122"/>
      <c r="F867" s="122"/>
    </row>
    <row r="868" spans="3:6" ht="18.75">
      <c r="C868" s="122"/>
      <c r="D868" s="122"/>
      <c r="E868" s="122"/>
      <c r="F868" s="122"/>
    </row>
    <row r="869" spans="3:6" ht="18.75">
      <c r="C869" s="122"/>
      <c r="D869" s="122"/>
      <c r="E869" s="122"/>
      <c r="F869" s="122"/>
    </row>
    <row r="870" spans="3:6" ht="18.75">
      <c r="C870" s="122"/>
      <c r="D870" s="122"/>
      <c r="E870" s="122"/>
      <c r="F870" s="122"/>
    </row>
    <row r="871" spans="3:6" ht="18.75">
      <c r="C871" s="122"/>
      <c r="D871" s="122"/>
      <c r="E871" s="122"/>
      <c r="F871" s="122"/>
    </row>
    <row r="872" spans="3:6" ht="18.75">
      <c r="C872" s="122"/>
      <c r="D872" s="122"/>
      <c r="E872" s="122"/>
      <c r="F872" s="122"/>
    </row>
    <row r="873" spans="3:6" ht="18.75">
      <c r="C873" s="122"/>
      <c r="D873" s="122"/>
      <c r="E873" s="122"/>
      <c r="F873" s="122"/>
    </row>
    <row r="874" spans="3:6" ht="18.75">
      <c r="C874" s="122"/>
      <c r="D874" s="122"/>
      <c r="E874" s="122"/>
      <c r="F874" s="122"/>
    </row>
    <row r="875" spans="3:6" ht="18.75">
      <c r="C875" s="122"/>
      <c r="D875" s="122"/>
      <c r="E875" s="122"/>
      <c r="F875" s="122"/>
    </row>
    <row r="876" spans="3:6" ht="18.75">
      <c r="C876" s="122"/>
      <c r="D876" s="122"/>
      <c r="E876" s="122"/>
      <c r="F876" s="122"/>
    </row>
    <row r="877" spans="3:6" ht="18.75">
      <c r="C877" s="122"/>
      <c r="D877" s="122"/>
      <c r="E877" s="122"/>
      <c r="F877" s="122"/>
    </row>
    <row r="878" spans="3:6" ht="18.75">
      <c r="C878" s="122"/>
      <c r="D878" s="122"/>
      <c r="E878" s="122"/>
      <c r="F878" s="122"/>
    </row>
    <row r="879" spans="3:6" ht="18.75">
      <c r="C879" s="122"/>
      <c r="D879" s="122"/>
      <c r="E879" s="122"/>
      <c r="F879" s="122"/>
    </row>
    <row r="880" spans="3:6" ht="18.75">
      <c r="C880" s="122"/>
      <c r="D880" s="122"/>
      <c r="E880" s="122"/>
      <c r="F880" s="122"/>
    </row>
    <row r="881" spans="3:6" ht="18.75">
      <c r="C881" s="122"/>
      <c r="D881" s="122"/>
      <c r="E881" s="122"/>
      <c r="F881" s="122"/>
    </row>
    <row r="882" spans="3:6" ht="18.75">
      <c r="C882" s="122"/>
      <c r="D882" s="122"/>
      <c r="E882" s="122"/>
      <c r="F882" s="122"/>
    </row>
    <row r="883" spans="3:6" ht="18.75">
      <c r="C883" s="122"/>
      <c r="D883" s="122"/>
      <c r="E883" s="122"/>
      <c r="F883" s="122"/>
    </row>
    <row r="884" spans="3:6" ht="18.75">
      <c r="C884" s="122"/>
      <c r="D884" s="122"/>
      <c r="E884" s="122"/>
      <c r="F884" s="122"/>
    </row>
    <row r="885" spans="3:6" ht="18.75">
      <c r="C885" s="122"/>
      <c r="D885" s="122"/>
      <c r="E885" s="122"/>
      <c r="F885" s="122"/>
    </row>
    <row r="886" spans="3:6" ht="18.75">
      <c r="C886" s="122"/>
      <c r="D886" s="122"/>
      <c r="E886" s="122"/>
      <c r="F886" s="122"/>
    </row>
    <row r="887" spans="3:6" ht="18.75">
      <c r="C887" s="122"/>
      <c r="D887" s="122"/>
      <c r="E887" s="122"/>
      <c r="F887" s="122"/>
    </row>
    <row r="888" spans="3:6" ht="18.75">
      <c r="C888" s="122"/>
      <c r="D888" s="122"/>
      <c r="E888" s="122"/>
      <c r="F888" s="122"/>
    </row>
    <row r="889" spans="3:6" ht="18.75">
      <c r="C889" s="122"/>
      <c r="D889" s="122"/>
      <c r="E889" s="122"/>
      <c r="F889" s="122"/>
    </row>
    <row r="890" spans="3:6" ht="18.75">
      <c r="C890" s="122"/>
      <c r="D890" s="122"/>
      <c r="E890" s="122"/>
      <c r="F890" s="122"/>
    </row>
    <row r="891" spans="3:6" ht="18.75">
      <c r="C891" s="122"/>
      <c r="D891" s="122"/>
      <c r="E891" s="122"/>
      <c r="F891" s="122"/>
    </row>
    <row r="892" spans="3:6" ht="18.75">
      <c r="C892" s="122"/>
      <c r="D892" s="122"/>
      <c r="E892" s="122"/>
      <c r="F892" s="122"/>
    </row>
    <row r="893" spans="3:6" ht="18.75">
      <c r="C893" s="122"/>
      <c r="D893" s="122"/>
      <c r="E893" s="122"/>
      <c r="F893" s="122"/>
    </row>
    <row r="894" spans="3:6" ht="18.75">
      <c r="C894" s="122"/>
      <c r="D894" s="122"/>
      <c r="E894" s="122"/>
      <c r="F894" s="122"/>
    </row>
    <row r="895" spans="3:6" ht="18.75">
      <c r="C895" s="122"/>
      <c r="D895" s="122"/>
      <c r="E895" s="122"/>
      <c r="F895" s="122"/>
    </row>
    <row r="896" spans="3:6" ht="18.75">
      <c r="C896" s="122"/>
      <c r="D896" s="122"/>
      <c r="E896" s="122"/>
      <c r="F896" s="122"/>
    </row>
    <row r="897" spans="3:6" ht="18.75">
      <c r="C897" s="122"/>
      <c r="D897" s="122"/>
      <c r="E897" s="122"/>
      <c r="F897" s="122"/>
    </row>
    <row r="898" spans="3:6" ht="18.75">
      <c r="C898" s="122"/>
      <c r="D898" s="122"/>
      <c r="E898" s="122"/>
      <c r="F898" s="122"/>
    </row>
    <row r="899" spans="3:6" ht="18.75">
      <c r="C899" s="122"/>
      <c r="D899" s="122"/>
      <c r="E899" s="122"/>
      <c r="F899" s="122"/>
    </row>
    <row r="900" spans="3:6" ht="18.75">
      <c r="C900" s="122"/>
      <c r="D900" s="122"/>
      <c r="E900" s="122"/>
      <c r="F900" s="122"/>
    </row>
    <row r="901" spans="3:6" ht="18.75">
      <c r="C901" s="122"/>
      <c r="D901" s="122"/>
      <c r="E901" s="122"/>
      <c r="F901" s="122"/>
    </row>
    <row r="902" spans="3:6" ht="18.75">
      <c r="C902" s="122"/>
      <c r="D902" s="122"/>
      <c r="E902" s="122"/>
      <c r="F902" s="122"/>
    </row>
    <row r="903" spans="3:6" ht="18.75">
      <c r="C903" s="122"/>
      <c r="D903" s="122"/>
      <c r="E903" s="122"/>
      <c r="F903" s="122"/>
    </row>
    <row r="904" spans="3:6" ht="18.75">
      <c r="C904" s="122"/>
      <c r="D904" s="122"/>
      <c r="E904" s="122"/>
      <c r="F904" s="122"/>
    </row>
    <row r="905" spans="3:6" ht="18.75">
      <c r="C905" s="122"/>
      <c r="D905" s="122"/>
      <c r="E905" s="122"/>
      <c r="F905" s="122"/>
    </row>
    <row r="906" spans="3:6" ht="18.75">
      <c r="C906" s="122"/>
      <c r="D906" s="122"/>
      <c r="E906" s="122"/>
      <c r="F906" s="122"/>
    </row>
    <row r="907" spans="3:6" ht="18.75">
      <c r="C907" s="122"/>
      <c r="D907" s="122"/>
      <c r="E907" s="122"/>
      <c r="F907" s="122"/>
    </row>
    <row r="908" spans="3:6" ht="18.75">
      <c r="C908" s="122"/>
      <c r="D908" s="122"/>
      <c r="E908" s="122"/>
      <c r="F908" s="122"/>
    </row>
    <row r="909" spans="3:6" ht="18.75">
      <c r="C909" s="122"/>
      <c r="D909" s="122"/>
      <c r="E909" s="122"/>
      <c r="F909" s="122"/>
    </row>
    <row r="910" spans="3:6" ht="18.75">
      <c r="C910" s="122"/>
      <c r="D910" s="122"/>
      <c r="E910" s="122"/>
      <c r="F910" s="122"/>
    </row>
    <row r="911" spans="3:6" ht="18.75">
      <c r="C911" s="122"/>
      <c r="D911" s="122"/>
      <c r="E911" s="122"/>
      <c r="F911" s="122"/>
    </row>
    <row r="912" spans="3:6" ht="18.75">
      <c r="C912" s="122"/>
      <c r="D912" s="122"/>
      <c r="E912" s="122"/>
      <c r="F912" s="122"/>
    </row>
    <row r="913" spans="3:6" ht="18.75">
      <c r="C913" s="122"/>
      <c r="D913" s="122"/>
      <c r="E913" s="122"/>
      <c r="F913" s="122"/>
    </row>
    <row r="914" spans="3:6" ht="18.75">
      <c r="C914" s="122"/>
      <c r="D914" s="122"/>
      <c r="E914" s="122"/>
      <c r="F914" s="122"/>
    </row>
    <row r="915" spans="3:6" ht="18.75">
      <c r="C915" s="122"/>
      <c r="D915" s="122"/>
      <c r="E915" s="122"/>
      <c r="F915" s="122"/>
    </row>
    <row r="916" spans="3:6" ht="18.75">
      <c r="C916" s="122"/>
      <c r="D916" s="122"/>
      <c r="E916" s="122"/>
      <c r="F916" s="122"/>
    </row>
    <row r="917" spans="3:6" ht="18.75">
      <c r="C917" s="122"/>
      <c r="D917" s="122"/>
      <c r="E917" s="122"/>
      <c r="F917" s="122"/>
    </row>
    <row r="918" spans="3:6" ht="18.75">
      <c r="C918" s="122"/>
      <c r="D918" s="122"/>
      <c r="E918" s="122"/>
      <c r="F918" s="122"/>
    </row>
    <row r="919" spans="3:6" ht="18.75">
      <c r="C919" s="122"/>
      <c r="D919" s="122"/>
      <c r="E919" s="122"/>
      <c r="F919" s="122"/>
    </row>
    <row r="920" spans="3:6" ht="18.75">
      <c r="C920" s="122"/>
      <c r="D920" s="122"/>
      <c r="E920" s="122"/>
      <c r="F920" s="122"/>
    </row>
    <row r="921" spans="3:6" ht="18.75">
      <c r="C921" s="122"/>
      <c r="D921" s="122"/>
      <c r="E921" s="122"/>
      <c r="F921" s="122"/>
    </row>
    <row r="922" spans="3:6" ht="18.75">
      <c r="C922" s="122"/>
      <c r="D922" s="122"/>
      <c r="E922" s="122"/>
      <c r="F922" s="122"/>
    </row>
    <row r="923" spans="3:6" ht="18.75">
      <c r="C923" s="122"/>
      <c r="D923" s="122"/>
      <c r="E923" s="122"/>
      <c r="F923" s="122"/>
    </row>
    <row r="924" spans="3:6" ht="18.75">
      <c r="C924" s="122"/>
      <c r="D924" s="122"/>
      <c r="E924" s="122"/>
      <c r="F924" s="122"/>
    </row>
    <row r="925" spans="3:6" ht="18.75">
      <c r="C925" s="122"/>
      <c r="D925" s="122"/>
      <c r="E925" s="122"/>
      <c r="F925" s="122"/>
    </row>
    <row r="926" spans="3:6" ht="18.75">
      <c r="C926" s="122"/>
      <c r="D926" s="122"/>
      <c r="E926" s="122"/>
      <c r="F926" s="122"/>
    </row>
    <row r="927" spans="3:6" ht="18.75">
      <c r="C927" s="122"/>
      <c r="D927" s="122"/>
      <c r="E927" s="122"/>
      <c r="F927" s="122"/>
    </row>
    <row r="928" spans="3:6" ht="18.75">
      <c r="C928" s="122"/>
      <c r="D928" s="122"/>
      <c r="E928" s="122"/>
      <c r="F928" s="122"/>
    </row>
    <row r="929" spans="3:6" ht="18.75">
      <c r="C929" s="122"/>
      <c r="D929" s="122"/>
      <c r="E929" s="122"/>
      <c r="F929" s="122"/>
    </row>
    <row r="930" spans="3:6" ht="18.75">
      <c r="C930" s="122"/>
      <c r="D930" s="122"/>
      <c r="E930" s="122"/>
      <c r="F930" s="122"/>
    </row>
    <row r="931" spans="3:6" ht="18.75">
      <c r="C931" s="122"/>
      <c r="D931" s="122"/>
      <c r="E931" s="122"/>
      <c r="F931" s="122"/>
    </row>
    <row r="932" spans="3:6" ht="18.75">
      <c r="C932" s="122"/>
      <c r="D932" s="122"/>
      <c r="E932" s="122"/>
      <c r="F932" s="122"/>
    </row>
    <row r="933" spans="3:6" ht="18.75">
      <c r="C933" s="122"/>
      <c r="D933" s="122"/>
      <c r="E933" s="122"/>
      <c r="F933" s="122"/>
    </row>
    <row r="934" spans="3:6" ht="18.75">
      <c r="C934" s="122"/>
      <c r="D934" s="122"/>
      <c r="E934" s="122"/>
      <c r="F934" s="122"/>
    </row>
    <row r="935" spans="3:6" ht="18.75">
      <c r="C935" s="122"/>
      <c r="D935" s="122"/>
      <c r="E935" s="122"/>
      <c r="F935" s="122"/>
    </row>
    <row r="936" spans="3:6" ht="18.75">
      <c r="C936" s="122"/>
      <c r="D936" s="122"/>
      <c r="E936" s="122"/>
      <c r="F936" s="122"/>
    </row>
    <row r="937" spans="3:6" ht="18.75">
      <c r="C937" s="122"/>
      <c r="D937" s="122"/>
      <c r="E937" s="122"/>
      <c r="F937" s="122"/>
    </row>
    <row r="938" spans="3:6" ht="18.75">
      <c r="C938" s="122"/>
      <c r="D938" s="122"/>
      <c r="E938" s="122"/>
      <c r="F938" s="122"/>
    </row>
    <row r="939" spans="3:6" ht="18.75">
      <c r="C939" s="122"/>
      <c r="D939" s="122"/>
      <c r="E939" s="122"/>
      <c r="F939" s="122"/>
    </row>
    <row r="940" spans="3:6" ht="18.75">
      <c r="C940" s="122"/>
      <c r="D940" s="122"/>
      <c r="E940" s="122"/>
      <c r="F940" s="122"/>
    </row>
    <row r="941" spans="3:6" ht="18.75">
      <c r="C941" s="122"/>
      <c r="D941" s="122"/>
      <c r="E941" s="122"/>
      <c r="F941" s="122"/>
    </row>
    <row r="942" spans="3:6" ht="18.75">
      <c r="C942" s="122"/>
      <c r="D942" s="122"/>
      <c r="E942" s="122"/>
      <c r="F942" s="122"/>
    </row>
    <row r="943" spans="3:6" ht="18.75">
      <c r="C943" s="122"/>
      <c r="D943" s="122"/>
      <c r="E943" s="122"/>
      <c r="F943" s="122"/>
    </row>
    <row r="944" spans="3:6" ht="18.75">
      <c r="C944" s="122"/>
      <c r="D944" s="122"/>
      <c r="E944" s="122"/>
      <c r="F944" s="122"/>
    </row>
    <row r="945" spans="3:6" ht="18.75">
      <c r="C945" s="122"/>
      <c r="D945" s="122"/>
      <c r="E945" s="122"/>
      <c r="F945" s="122"/>
    </row>
    <row r="946" spans="3:6" ht="18.75">
      <c r="C946" s="122"/>
      <c r="D946" s="122"/>
      <c r="E946" s="122"/>
      <c r="F946" s="122"/>
    </row>
    <row r="947" spans="3:6" ht="18.75">
      <c r="C947" s="122"/>
      <c r="D947" s="122"/>
      <c r="E947" s="122"/>
      <c r="F947" s="122"/>
    </row>
    <row r="948" spans="3:6" ht="18.75">
      <c r="C948" s="122"/>
      <c r="D948" s="122"/>
      <c r="E948" s="122"/>
      <c r="F948" s="122"/>
    </row>
    <row r="949" spans="3:6" ht="18.75">
      <c r="C949" s="122"/>
      <c r="D949" s="122"/>
      <c r="E949" s="122"/>
      <c r="F949" s="122"/>
    </row>
    <row r="950" spans="3:6" ht="18.75">
      <c r="C950" s="122"/>
      <c r="D950" s="122"/>
      <c r="E950" s="122"/>
      <c r="F950" s="122"/>
    </row>
    <row r="951" spans="3:6" ht="18.75">
      <c r="C951" s="122"/>
      <c r="D951" s="122"/>
      <c r="E951" s="122"/>
      <c r="F951" s="122"/>
    </row>
    <row r="952" spans="3:6" ht="18.75">
      <c r="C952" s="122"/>
      <c r="D952" s="122"/>
      <c r="E952" s="122"/>
      <c r="F952" s="122"/>
    </row>
    <row r="953" spans="3:6" ht="18.75">
      <c r="C953" s="122"/>
      <c r="D953" s="122"/>
      <c r="E953" s="122"/>
      <c r="F953" s="122"/>
    </row>
    <row r="954" spans="3:6" ht="18.75">
      <c r="C954" s="122"/>
      <c r="D954" s="122"/>
      <c r="E954" s="122"/>
      <c r="F954" s="122"/>
    </row>
    <row r="955" spans="3:6" ht="18.75">
      <c r="C955" s="122"/>
      <c r="D955" s="122"/>
      <c r="E955" s="122"/>
      <c r="F955" s="122"/>
    </row>
    <row r="956" spans="3:6" ht="18.75">
      <c r="C956" s="122"/>
      <c r="D956" s="122"/>
      <c r="E956" s="122"/>
      <c r="F956" s="122"/>
    </row>
    <row r="957" spans="3:6" ht="18.75">
      <c r="C957" s="122"/>
      <c r="D957" s="122"/>
      <c r="E957" s="122"/>
      <c r="F957" s="122"/>
    </row>
    <row r="958" spans="3:6" ht="18.75">
      <c r="C958" s="122"/>
      <c r="D958" s="122"/>
      <c r="E958" s="122"/>
      <c r="F958" s="122"/>
    </row>
    <row r="959" spans="3:6" ht="18.75">
      <c r="C959" s="122"/>
      <c r="D959" s="122"/>
      <c r="E959" s="122"/>
      <c r="F959" s="122"/>
    </row>
    <row r="960" spans="3:6" ht="18.75">
      <c r="C960" s="122"/>
      <c r="D960" s="122"/>
      <c r="E960" s="122"/>
      <c r="F960" s="122"/>
    </row>
    <row r="961" spans="3:6" ht="18.75">
      <c r="C961" s="122"/>
      <c r="D961" s="122"/>
      <c r="E961" s="122"/>
      <c r="F961" s="122"/>
    </row>
    <row r="962" spans="3:6" ht="18.75">
      <c r="C962" s="122"/>
      <c r="D962" s="122"/>
      <c r="E962" s="122"/>
      <c r="F962" s="122"/>
    </row>
    <row r="963" spans="3:6" ht="18.75">
      <c r="C963" s="122"/>
      <c r="D963" s="122"/>
      <c r="E963" s="122"/>
      <c r="F963" s="122"/>
    </row>
    <row r="964" spans="3:6" ht="18.75">
      <c r="C964" s="122"/>
      <c r="D964" s="122"/>
      <c r="E964" s="122"/>
      <c r="F964" s="122"/>
    </row>
    <row r="965" spans="3:6" ht="18.75">
      <c r="C965" s="122"/>
      <c r="D965" s="122"/>
      <c r="E965" s="122"/>
      <c r="F965" s="122"/>
    </row>
    <row r="966" spans="3:6" ht="18.75">
      <c r="C966" s="122"/>
      <c r="D966" s="122"/>
      <c r="E966" s="122"/>
      <c r="F966" s="122"/>
    </row>
    <row r="967" spans="3:6" ht="18.75">
      <c r="C967" s="122"/>
      <c r="D967" s="122"/>
      <c r="E967" s="122"/>
      <c r="F967" s="122"/>
    </row>
    <row r="968" spans="3:6" ht="18.75">
      <c r="C968" s="122"/>
      <c r="D968" s="122"/>
      <c r="E968" s="122"/>
      <c r="F968" s="122"/>
    </row>
    <row r="969" spans="3:6" ht="18.75">
      <c r="C969" s="122"/>
      <c r="D969" s="122"/>
      <c r="E969" s="122"/>
      <c r="F969" s="122"/>
    </row>
    <row r="970" spans="3:6" ht="18.75">
      <c r="C970" s="122"/>
      <c r="D970" s="122"/>
      <c r="E970" s="122"/>
      <c r="F970" s="122"/>
    </row>
    <row r="971" spans="3:6" ht="18.75">
      <c r="C971" s="122"/>
      <c r="D971" s="122"/>
      <c r="E971" s="122"/>
      <c r="F971" s="122"/>
    </row>
    <row r="972" spans="3:6" ht="18.75">
      <c r="C972" s="122"/>
      <c r="D972" s="122"/>
      <c r="E972" s="122"/>
      <c r="F972" s="122"/>
    </row>
    <row r="973" spans="3:6" ht="18.75">
      <c r="C973" s="122"/>
      <c r="D973" s="122"/>
      <c r="E973" s="122"/>
      <c r="F973" s="122"/>
    </row>
    <row r="974" spans="3:6" ht="18.75">
      <c r="C974" s="122"/>
      <c r="D974" s="122"/>
      <c r="E974" s="122"/>
      <c r="F974" s="122"/>
    </row>
    <row r="975" spans="3:6" ht="18.75">
      <c r="C975" s="122"/>
      <c r="D975" s="122"/>
      <c r="E975" s="122"/>
      <c r="F975" s="122"/>
    </row>
    <row r="976" spans="3:6" ht="18.75">
      <c r="C976" s="122"/>
      <c r="D976" s="122"/>
      <c r="E976" s="122"/>
      <c r="F976" s="122"/>
    </row>
    <row r="977" spans="3:6" ht="18.75">
      <c r="C977" s="122"/>
      <c r="D977" s="122"/>
      <c r="E977" s="122"/>
      <c r="F977" s="122"/>
    </row>
    <row r="978" spans="3:6" ht="18.75">
      <c r="C978" s="122"/>
      <c r="D978" s="122"/>
      <c r="E978" s="122"/>
      <c r="F978" s="122"/>
    </row>
  </sheetData>
  <sheetProtection/>
  <printOptions horizontalCentered="1"/>
  <pageMargins left="0" right="0" top="0.5118110236220472" bottom="0.1968503937007874" header="0.31496062992125984" footer="0.1968503937007874"/>
  <pageSetup fitToHeight="5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34"/>
  <sheetViews>
    <sheetView showZeros="0" view="pageBreakPreview" zoomScale="75" zoomScaleNormal="75" zoomScaleSheetLayoutView="75" workbookViewId="0" topLeftCell="A1">
      <selection activeCell="E16" sqref="E16"/>
    </sheetView>
  </sheetViews>
  <sheetFormatPr defaultColWidth="9.00390625" defaultRowHeight="12.75"/>
  <cols>
    <col min="1" max="1" width="11.875" style="133" customWidth="1"/>
    <col min="2" max="2" width="82.75390625" style="1" customWidth="1"/>
    <col min="3" max="4" width="16.25390625" style="13" customWidth="1"/>
    <col min="5" max="5" width="14.00390625" style="1" customWidth="1"/>
  </cols>
  <sheetData>
    <row r="1" spans="1:5" s="2" customFormat="1" ht="58.5" customHeight="1" thickBot="1">
      <c r="A1" s="68" t="s">
        <v>8</v>
      </c>
      <c r="B1" s="37" t="s">
        <v>7</v>
      </c>
      <c r="C1" s="18" t="s">
        <v>161</v>
      </c>
      <c r="D1" s="18" t="s">
        <v>87</v>
      </c>
      <c r="E1" s="72" t="s">
        <v>71</v>
      </c>
    </row>
    <row r="2" spans="1:5" s="5" customFormat="1" ht="24" customHeight="1" thickBot="1">
      <c r="A2" s="90"/>
      <c r="B2" s="19" t="s">
        <v>79</v>
      </c>
      <c r="C2" s="55"/>
      <c r="D2" s="55"/>
      <c r="E2" s="17"/>
    </row>
    <row r="3" spans="1:5" s="5" customFormat="1" ht="15">
      <c r="A3" s="268">
        <v>18040000</v>
      </c>
      <c r="B3" s="270" t="s">
        <v>126</v>
      </c>
      <c r="C3" s="275">
        <v>0</v>
      </c>
      <c r="D3" s="276">
        <v>-1.2</v>
      </c>
      <c r="E3" s="276">
        <v>0</v>
      </c>
    </row>
    <row r="4" spans="1:5" s="5" customFormat="1" ht="18" customHeight="1">
      <c r="A4" s="268">
        <v>24170000</v>
      </c>
      <c r="B4" s="268" t="s">
        <v>70</v>
      </c>
      <c r="C4" s="275">
        <v>0</v>
      </c>
      <c r="D4" s="276">
        <v>79.9</v>
      </c>
      <c r="E4" s="276">
        <v>0</v>
      </c>
    </row>
    <row r="5" spans="1:5" s="5" customFormat="1" ht="18" customHeight="1">
      <c r="A5" s="268">
        <v>25000000</v>
      </c>
      <c r="B5" s="268" t="s">
        <v>124</v>
      </c>
      <c r="C5" s="275">
        <v>725.9</v>
      </c>
      <c r="D5" s="276">
        <v>585.6</v>
      </c>
      <c r="E5" s="273">
        <f aca="true" t="shared" si="0" ref="E5:E10">+D5/C5*100</f>
        <v>80.67226890756302</v>
      </c>
    </row>
    <row r="6" spans="1:5" s="5" customFormat="1" ht="15.75">
      <c r="A6" s="268">
        <v>40000000</v>
      </c>
      <c r="B6" s="268" t="s">
        <v>105</v>
      </c>
      <c r="C6" s="275"/>
      <c r="D6" s="276"/>
      <c r="E6" s="273"/>
    </row>
    <row r="7" spans="1:5" s="7" customFormat="1" ht="21.75" customHeight="1">
      <c r="A7" s="268">
        <v>41035000</v>
      </c>
      <c r="B7" s="268" t="s">
        <v>112</v>
      </c>
      <c r="C7" s="275"/>
      <c r="D7" s="276"/>
      <c r="E7" s="273"/>
    </row>
    <row r="8" spans="1:5" s="7" customFormat="1" ht="19.5" customHeight="1">
      <c r="A8" s="268">
        <v>50110000</v>
      </c>
      <c r="B8" s="268" t="s">
        <v>125</v>
      </c>
      <c r="C8" s="275">
        <v>130.9</v>
      </c>
      <c r="D8" s="276">
        <v>18</v>
      </c>
      <c r="E8" s="273">
        <f t="shared" si="0"/>
        <v>13.750954927425516</v>
      </c>
    </row>
    <row r="9" spans="1:5" s="7" customFormat="1" ht="18.75" customHeight="1">
      <c r="A9" s="269" t="s">
        <v>113</v>
      </c>
      <c r="B9" s="269"/>
      <c r="C9" s="277">
        <f>C3+C4+C5+C8</f>
        <v>856.8</v>
      </c>
      <c r="D9" s="277">
        <f>D3+D4+D5+D8</f>
        <v>682.3000000000001</v>
      </c>
      <c r="E9" s="273">
        <f t="shared" si="0"/>
        <v>79.63352007469656</v>
      </c>
    </row>
    <row r="10" spans="1:5" s="7" customFormat="1" ht="21" customHeight="1">
      <c r="A10" s="269" t="s">
        <v>114</v>
      </c>
      <c r="B10" s="269"/>
      <c r="C10" s="277">
        <f>C9+C6</f>
        <v>856.8</v>
      </c>
      <c r="D10" s="277">
        <f>D9+D6</f>
        <v>682.3000000000001</v>
      </c>
      <c r="E10" s="273">
        <f t="shared" si="0"/>
        <v>79.63352007469656</v>
      </c>
    </row>
    <row r="11" spans="1:5" s="7" customFormat="1" ht="22.5" customHeight="1">
      <c r="A11" s="102"/>
      <c r="B11" s="169"/>
      <c r="C11" s="241"/>
      <c r="D11" s="241"/>
      <c r="E11" s="97"/>
    </row>
    <row r="12" spans="1:5" s="7" customFormat="1" ht="21.75" customHeight="1" thickBot="1">
      <c r="A12" s="103"/>
      <c r="B12" s="170"/>
      <c r="C12" s="242"/>
      <c r="D12" s="243"/>
      <c r="E12" s="96"/>
    </row>
    <row r="13" spans="1:5" s="7" customFormat="1" ht="36.75" customHeight="1" thickBot="1">
      <c r="A13" s="211"/>
      <c r="B13" s="212"/>
      <c r="C13" s="239"/>
      <c r="D13" s="239"/>
      <c r="E13" s="202"/>
    </row>
    <row r="14" spans="1:5" s="7" customFormat="1" ht="19.5" thickBot="1">
      <c r="A14" s="103"/>
      <c r="B14" s="170"/>
      <c r="C14" s="242"/>
      <c r="D14" s="242"/>
      <c r="E14" s="96"/>
    </row>
    <row r="15" spans="1:5" s="7" customFormat="1" ht="21" customHeight="1" thickBot="1">
      <c r="A15" s="164"/>
      <c r="B15" s="201"/>
      <c r="C15" s="244"/>
      <c r="D15" s="244"/>
      <c r="E15" s="171"/>
    </row>
    <row r="16" spans="1:5" s="7" customFormat="1" ht="39" customHeight="1" thickBot="1">
      <c r="A16" s="211"/>
      <c r="B16" s="212"/>
      <c r="C16" s="239"/>
      <c r="D16" s="239"/>
      <c r="E16" s="202"/>
    </row>
    <row r="17" spans="1:5" s="172" customFormat="1" ht="24.75" customHeight="1">
      <c r="A17" s="204"/>
      <c r="B17" s="205"/>
      <c r="C17" s="245"/>
      <c r="D17" s="245"/>
      <c r="E17" s="206"/>
    </row>
    <row r="18" spans="1:5" s="172" customFormat="1" ht="24.75" customHeight="1">
      <c r="A18" s="108"/>
      <c r="B18" s="159"/>
      <c r="C18" s="240"/>
      <c r="D18" s="237"/>
      <c r="E18" s="207"/>
    </row>
    <row r="19" spans="1:5" s="6" customFormat="1" ht="21.75" customHeight="1" thickBot="1">
      <c r="A19" s="101"/>
      <c r="B19" s="198"/>
      <c r="C19" s="246"/>
      <c r="D19" s="246"/>
      <c r="E19" s="199"/>
    </row>
    <row r="20" spans="1:5" s="6" customFormat="1" ht="55.5" customHeight="1" thickBot="1">
      <c r="A20" s="173"/>
      <c r="B20" s="203"/>
      <c r="C20" s="247"/>
      <c r="D20" s="247"/>
      <c r="E20" s="174"/>
    </row>
    <row r="21" spans="1:5" s="6" customFormat="1" ht="134.25" customHeight="1">
      <c r="A21" s="132"/>
      <c r="B21" s="1"/>
      <c r="C21" s="15"/>
      <c r="D21" s="15"/>
      <c r="E21" s="12"/>
    </row>
    <row r="22" spans="1:5" s="172" customFormat="1" ht="28.5" customHeight="1">
      <c r="A22" s="110"/>
      <c r="B22" s="1"/>
      <c r="C22" s="88"/>
      <c r="D22" s="15"/>
      <c r="E22" s="12"/>
    </row>
    <row r="23" spans="1:5" s="7" customFormat="1" ht="18.75" customHeight="1">
      <c r="A23" s="110"/>
      <c r="B23" s="1"/>
      <c r="C23" s="15"/>
      <c r="D23" s="15"/>
      <c r="E23" s="12"/>
    </row>
    <row r="24" spans="1:5" s="7" customFormat="1" ht="18.75">
      <c r="A24" s="110"/>
      <c r="B24" s="1"/>
      <c r="C24" s="15"/>
      <c r="D24" s="15"/>
      <c r="E24" s="12"/>
    </row>
    <row r="25" spans="1:5" s="7" customFormat="1" ht="18.75">
      <c r="A25" s="110"/>
      <c r="B25" s="1"/>
      <c r="C25" s="15"/>
      <c r="D25" s="15"/>
      <c r="E25" s="12"/>
    </row>
    <row r="26" spans="1:5" s="7" customFormat="1" ht="18.75">
      <c r="A26" s="110"/>
      <c r="B26" s="1"/>
      <c r="C26" s="15"/>
      <c r="D26" s="15"/>
      <c r="E26" s="12"/>
    </row>
    <row r="27" spans="1:5" s="7" customFormat="1" ht="18.75">
      <c r="A27" s="110"/>
      <c r="B27" s="1"/>
      <c r="C27" s="15"/>
      <c r="D27" s="15"/>
      <c r="E27" s="12"/>
    </row>
    <row r="28" spans="1:5" s="7" customFormat="1" ht="18.75">
      <c r="A28" s="110"/>
      <c r="B28" s="1"/>
      <c r="C28" s="15"/>
      <c r="D28" s="15"/>
      <c r="E28" s="12"/>
    </row>
    <row r="29" spans="1:5" s="7" customFormat="1" ht="18.75">
      <c r="A29" s="110"/>
      <c r="B29" s="1"/>
      <c r="C29" s="15"/>
      <c r="D29" s="15"/>
      <c r="E29" s="12"/>
    </row>
    <row r="30" spans="1:5" s="7" customFormat="1" ht="18.75">
      <c r="A30" s="110"/>
      <c r="B30" s="1"/>
      <c r="C30" s="13"/>
      <c r="D30" s="13"/>
      <c r="E30" s="1"/>
    </row>
    <row r="31" spans="1:5" s="7" customFormat="1" ht="18.75">
      <c r="A31" s="110"/>
      <c r="B31" s="1"/>
      <c r="C31" s="13"/>
      <c r="D31" s="13"/>
      <c r="E31" s="1"/>
    </row>
    <row r="32" spans="1:5" s="7" customFormat="1" ht="18.75">
      <c r="A32" s="110"/>
      <c r="B32" s="1"/>
      <c r="C32" s="13"/>
      <c r="D32" s="13"/>
      <c r="E32" s="1"/>
    </row>
    <row r="33" spans="1:5" s="7" customFormat="1" ht="18.75">
      <c r="A33" s="110"/>
      <c r="B33" s="1"/>
      <c r="C33" s="13"/>
      <c r="D33" s="13"/>
      <c r="E33" s="1"/>
    </row>
    <row r="34" spans="1:5" s="7" customFormat="1" ht="18.75">
      <c r="A34" s="110"/>
      <c r="B34" s="1"/>
      <c r="C34" s="13"/>
      <c r="D34" s="13"/>
      <c r="E34" s="1"/>
    </row>
    <row r="35" spans="1:5" s="7" customFormat="1" ht="18.75">
      <c r="A35" s="110"/>
      <c r="B35" s="1"/>
      <c r="C35" s="13"/>
      <c r="D35" s="13"/>
      <c r="E35" s="1"/>
    </row>
    <row r="36" spans="1:5" s="7" customFormat="1" ht="18.75">
      <c r="A36" s="110"/>
      <c r="B36" s="1"/>
      <c r="C36" s="13"/>
      <c r="D36" s="13"/>
      <c r="E36" s="1"/>
    </row>
    <row r="37" spans="1:5" s="7" customFormat="1" ht="18.75">
      <c r="A37" s="110"/>
      <c r="B37" s="1"/>
      <c r="C37" s="13"/>
      <c r="D37" s="13"/>
      <c r="E37" s="1"/>
    </row>
    <row r="38" spans="1:5" s="7" customFormat="1" ht="18.75">
      <c r="A38" s="110"/>
      <c r="B38" s="1"/>
      <c r="C38" s="13"/>
      <c r="D38" s="13"/>
      <c r="E38" s="1"/>
    </row>
    <row r="39" spans="1:5" s="7" customFormat="1" ht="18.75">
      <c r="A39" s="110"/>
      <c r="B39" s="1"/>
      <c r="C39" s="13"/>
      <c r="D39" s="13"/>
      <c r="E39" s="1"/>
    </row>
    <row r="40" spans="1:5" s="7" customFormat="1" ht="18.75">
      <c r="A40" s="110"/>
      <c r="B40" s="1"/>
      <c r="C40" s="13"/>
      <c r="D40" s="13"/>
      <c r="E40" s="1"/>
    </row>
    <row r="41" spans="1:5" s="7" customFormat="1" ht="18.75">
      <c r="A41" s="110"/>
      <c r="B41" s="1"/>
      <c r="C41" s="13"/>
      <c r="D41" s="13"/>
      <c r="E41" s="1"/>
    </row>
    <row r="42" spans="1:5" s="7" customFormat="1" ht="18.75">
      <c r="A42" s="110"/>
      <c r="B42" s="1"/>
      <c r="C42" s="13"/>
      <c r="D42" s="13"/>
      <c r="E42" s="1"/>
    </row>
    <row r="43" spans="1:5" s="7" customFormat="1" ht="18.75">
      <c r="A43" s="110"/>
      <c r="B43" s="1"/>
      <c r="C43" s="13"/>
      <c r="D43" s="13"/>
      <c r="E43" s="1"/>
    </row>
    <row r="44" spans="1:5" s="7" customFormat="1" ht="18.75">
      <c r="A44" s="110"/>
      <c r="B44" s="1"/>
      <c r="C44" s="13"/>
      <c r="D44" s="13"/>
      <c r="E44" s="1"/>
    </row>
    <row r="45" spans="1:5" s="7" customFormat="1" ht="18.75">
      <c r="A45" s="110"/>
      <c r="B45" s="1"/>
      <c r="C45" s="13"/>
      <c r="D45" s="13"/>
      <c r="E45" s="1"/>
    </row>
    <row r="46" spans="1:5" s="7" customFormat="1" ht="18.75">
      <c r="A46" s="110"/>
      <c r="B46" s="1"/>
      <c r="C46" s="13"/>
      <c r="D46" s="13"/>
      <c r="E46" s="1"/>
    </row>
    <row r="47" spans="1:5" s="7" customFormat="1" ht="18.75">
      <c r="A47" s="110"/>
      <c r="B47" s="1"/>
      <c r="C47" s="13"/>
      <c r="D47" s="13"/>
      <c r="E47" s="1"/>
    </row>
    <row r="48" spans="1:5" s="7" customFormat="1" ht="18.75">
      <c r="A48" s="110"/>
      <c r="B48" s="1"/>
      <c r="C48" s="13"/>
      <c r="D48" s="13"/>
      <c r="E48" s="1"/>
    </row>
    <row r="49" spans="1:5" s="7" customFormat="1" ht="18.75">
      <c r="A49" s="110"/>
      <c r="B49" s="1"/>
      <c r="C49" s="13"/>
      <c r="D49" s="13"/>
      <c r="E49" s="1"/>
    </row>
    <row r="50" spans="1:5" s="7" customFormat="1" ht="18.75">
      <c r="A50" s="110"/>
      <c r="B50" s="1"/>
      <c r="C50" s="13"/>
      <c r="D50" s="13"/>
      <c r="E50" s="1"/>
    </row>
    <row r="51" spans="1:5" s="7" customFormat="1" ht="18.75">
      <c r="A51" s="110"/>
      <c r="B51" s="1"/>
      <c r="C51" s="13"/>
      <c r="D51" s="13"/>
      <c r="E51" s="1"/>
    </row>
    <row r="52" spans="1:5" s="7" customFormat="1" ht="18.75">
      <c r="A52" s="110"/>
      <c r="B52" s="1"/>
      <c r="C52" s="13"/>
      <c r="D52" s="13"/>
      <c r="E52" s="1"/>
    </row>
    <row r="53" spans="1:5" s="7" customFormat="1" ht="18.75">
      <c r="A53" s="110"/>
      <c r="B53" s="1"/>
      <c r="C53" s="13"/>
      <c r="D53" s="13"/>
      <c r="E53" s="1"/>
    </row>
    <row r="54" spans="1:5" s="7" customFormat="1" ht="18.75">
      <c r="A54" s="110"/>
      <c r="B54" s="1"/>
      <c r="C54" s="13"/>
      <c r="D54" s="13"/>
      <c r="E54" s="1"/>
    </row>
    <row r="55" spans="1:5" s="7" customFormat="1" ht="18.75">
      <c r="A55" s="110"/>
      <c r="B55" s="1"/>
      <c r="C55" s="13"/>
      <c r="D55" s="13"/>
      <c r="E55" s="1"/>
    </row>
    <row r="56" spans="1:5" s="7" customFormat="1" ht="18.75">
      <c r="A56" s="110"/>
      <c r="B56" s="1"/>
      <c r="C56" s="13"/>
      <c r="D56" s="13"/>
      <c r="E56" s="1"/>
    </row>
    <row r="57" spans="1:5" s="7" customFormat="1" ht="18.75">
      <c r="A57" s="110"/>
      <c r="B57" s="1"/>
      <c r="C57" s="13"/>
      <c r="D57" s="13"/>
      <c r="E57" s="1"/>
    </row>
    <row r="58" spans="1:5" s="7" customFormat="1" ht="18.75">
      <c r="A58" s="110"/>
      <c r="B58" s="1"/>
      <c r="C58" s="13"/>
      <c r="D58" s="13"/>
      <c r="E58" s="1"/>
    </row>
    <row r="59" spans="1:5" s="7" customFormat="1" ht="18.75">
      <c r="A59" s="110"/>
      <c r="B59" s="1"/>
      <c r="C59" s="13"/>
      <c r="D59" s="13"/>
      <c r="E59" s="1"/>
    </row>
    <row r="60" spans="1:5" s="7" customFormat="1" ht="18.75">
      <c r="A60" s="110"/>
      <c r="B60" s="1"/>
      <c r="C60" s="13"/>
      <c r="D60" s="13"/>
      <c r="E60" s="1"/>
    </row>
    <row r="61" spans="1:5" s="7" customFormat="1" ht="18.75">
      <c r="A61" s="110"/>
      <c r="B61" s="1"/>
      <c r="C61" s="13"/>
      <c r="D61" s="13"/>
      <c r="E61" s="1"/>
    </row>
    <row r="62" spans="1:5" s="7" customFormat="1" ht="18.75">
      <c r="A62" s="110"/>
      <c r="B62" s="1"/>
      <c r="C62" s="13"/>
      <c r="D62" s="13"/>
      <c r="E62" s="1"/>
    </row>
    <row r="63" spans="1:5" s="7" customFormat="1" ht="18.75">
      <c r="A63" s="110"/>
      <c r="B63" s="1"/>
      <c r="C63" s="13"/>
      <c r="D63" s="13"/>
      <c r="E63" s="1"/>
    </row>
    <row r="64" spans="1:5" s="7" customFormat="1" ht="18.75">
      <c r="A64" s="110"/>
      <c r="B64" s="1"/>
      <c r="C64" s="13"/>
      <c r="D64" s="13"/>
      <c r="E64" s="1"/>
    </row>
    <row r="65" spans="1:5" s="7" customFormat="1" ht="18.75">
      <c r="A65" s="110"/>
      <c r="B65" s="1"/>
      <c r="C65" s="13"/>
      <c r="D65" s="13"/>
      <c r="E65" s="1"/>
    </row>
    <row r="66" spans="1:5" s="7" customFormat="1" ht="18.75">
      <c r="A66" s="110"/>
      <c r="B66" s="1"/>
      <c r="C66" s="13"/>
      <c r="D66" s="13"/>
      <c r="E66" s="1"/>
    </row>
    <row r="67" spans="1:5" s="7" customFormat="1" ht="18.75">
      <c r="A67" s="110"/>
      <c r="B67" s="1"/>
      <c r="C67" s="13"/>
      <c r="D67" s="13"/>
      <c r="E67" s="1"/>
    </row>
    <row r="68" spans="1:5" s="7" customFormat="1" ht="18.75">
      <c r="A68" s="110"/>
      <c r="B68" s="1"/>
      <c r="C68" s="13"/>
      <c r="D68" s="13"/>
      <c r="E68" s="1"/>
    </row>
    <row r="69" spans="1:5" s="7" customFormat="1" ht="18.75">
      <c r="A69" s="110"/>
      <c r="B69" s="1"/>
      <c r="C69" s="13"/>
      <c r="D69" s="13"/>
      <c r="E69" s="1"/>
    </row>
    <row r="70" spans="1:5" s="7" customFormat="1" ht="18.75">
      <c r="A70" s="110"/>
      <c r="B70" s="1"/>
      <c r="C70" s="13"/>
      <c r="D70" s="13"/>
      <c r="E70" s="1"/>
    </row>
    <row r="71" spans="1:5" s="7" customFormat="1" ht="18.75">
      <c r="A71" s="110"/>
      <c r="B71" s="1"/>
      <c r="C71" s="13"/>
      <c r="D71" s="13"/>
      <c r="E71" s="1"/>
    </row>
    <row r="72" spans="1:5" s="7" customFormat="1" ht="18.75">
      <c r="A72" s="110"/>
      <c r="B72" s="1"/>
      <c r="C72" s="13"/>
      <c r="D72" s="13"/>
      <c r="E72" s="1"/>
    </row>
    <row r="73" spans="1:5" s="7" customFormat="1" ht="18.75">
      <c r="A73" s="110"/>
      <c r="B73" s="1"/>
      <c r="C73" s="13"/>
      <c r="D73" s="13"/>
      <c r="E73" s="1"/>
    </row>
    <row r="74" spans="1:5" s="7" customFormat="1" ht="18.75">
      <c r="A74" s="110"/>
      <c r="B74" s="1"/>
      <c r="C74" s="13"/>
      <c r="D74" s="13"/>
      <c r="E74" s="1"/>
    </row>
    <row r="75" spans="1:5" s="7" customFormat="1" ht="18.75">
      <c r="A75" s="110"/>
      <c r="B75" s="1"/>
      <c r="C75" s="13"/>
      <c r="D75" s="13"/>
      <c r="E75" s="1"/>
    </row>
    <row r="76" spans="1:5" s="7" customFormat="1" ht="18.75">
      <c r="A76" s="110"/>
      <c r="B76" s="1"/>
      <c r="C76" s="13"/>
      <c r="D76" s="13"/>
      <c r="E76" s="1"/>
    </row>
    <row r="77" spans="1:5" s="7" customFormat="1" ht="18.75">
      <c r="A77" s="110"/>
      <c r="B77" s="1"/>
      <c r="C77" s="13"/>
      <c r="D77" s="13"/>
      <c r="E77" s="1"/>
    </row>
    <row r="78" spans="1:5" s="7" customFormat="1" ht="18.75">
      <c r="A78" s="110"/>
      <c r="B78" s="1"/>
      <c r="C78" s="13"/>
      <c r="D78" s="13"/>
      <c r="E78" s="1"/>
    </row>
    <row r="79" spans="1:5" s="7" customFormat="1" ht="18.75">
      <c r="A79" s="110"/>
      <c r="B79" s="1"/>
      <c r="C79" s="13"/>
      <c r="D79" s="13"/>
      <c r="E79" s="1"/>
    </row>
    <row r="80" spans="1:5" s="7" customFormat="1" ht="18.75">
      <c r="A80" s="110"/>
      <c r="B80" s="1"/>
      <c r="C80" s="13"/>
      <c r="D80" s="13"/>
      <c r="E80" s="1"/>
    </row>
    <row r="81" spans="1:5" s="7" customFormat="1" ht="18.75">
      <c r="A81" s="110"/>
      <c r="B81" s="1"/>
      <c r="C81" s="13"/>
      <c r="D81" s="13"/>
      <c r="E81" s="1"/>
    </row>
    <row r="82" spans="1:5" s="7" customFormat="1" ht="18.75">
      <c r="A82" s="110"/>
      <c r="B82" s="1"/>
      <c r="C82" s="13"/>
      <c r="D82" s="13"/>
      <c r="E82" s="1"/>
    </row>
    <row r="83" spans="1:5" s="7" customFormat="1" ht="18.75">
      <c r="A83" s="110"/>
      <c r="B83" s="1"/>
      <c r="C83" s="13"/>
      <c r="D83" s="13"/>
      <c r="E83" s="1"/>
    </row>
    <row r="84" spans="1:5" s="7" customFormat="1" ht="18.75">
      <c r="A84" s="110"/>
      <c r="B84" s="1"/>
      <c r="C84" s="13"/>
      <c r="D84" s="13"/>
      <c r="E84" s="1"/>
    </row>
    <row r="85" spans="1:5" s="7" customFormat="1" ht="18.75">
      <c r="A85" s="110"/>
      <c r="B85" s="1"/>
      <c r="C85" s="13"/>
      <c r="D85" s="13"/>
      <c r="E85" s="1"/>
    </row>
    <row r="86" spans="1:5" s="7" customFormat="1" ht="18.75">
      <c r="A86" s="110"/>
      <c r="B86" s="1"/>
      <c r="C86" s="13"/>
      <c r="D86" s="13"/>
      <c r="E86" s="1"/>
    </row>
    <row r="87" spans="1:5" s="7" customFormat="1" ht="18.75">
      <c r="A87" s="110"/>
      <c r="B87" s="1"/>
      <c r="C87" s="13"/>
      <c r="D87" s="13"/>
      <c r="E87" s="1"/>
    </row>
    <row r="88" spans="1:5" s="7" customFormat="1" ht="18.75">
      <c r="A88" s="110"/>
      <c r="B88" s="1"/>
      <c r="C88" s="13"/>
      <c r="D88" s="13"/>
      <c r="E88" s="1"/>
    </row>
    <row r="89" spans="1:5" s="7" customFormat="1" ht="18.75">
      <c r="A89" s="110"/>
      <c r="B89" s="1"/>
      <c r="C89" s="13"/>
      <c r="D89" s="13"/>
      <c r="E89" s="1"/>
    </row>
    <row r="90" spans="1:5" s="7" customFormat="1" ht="18.75">
      <c r="A90" s="110"/>
      <c r="B90" s="1"/>
      <c r="C90" s="13"/>
      <c r="D90" s="13"/>
      <c r="E90" s="1"/>
    </row>
    <row r="91" spans="1:5" s="7" customFormat="1" ht="18.75">
      <c r="A91" s="110"/>
      <c r="B91" s="1"/>
      <c r="C91" s="13"/>
      <c r="D91" s="13"/>
      <c r="E91" s="1"/>
    </row>
    <row r="92" spans="1:5" s="7" customFormat="1" ht="18.75">
      <c r="A92" s="110"/>
      <c r="B92" s="1"/>
      <c r="C92" s="13"/>
      <c r="D92" s="13"/>
      <c r="E92" s="1"/>
    </row>
    <row r="93" spans="1:5" s="7" customFormat="1" ht="18.75">
      <c r="A93" s="110"/>
      <c r="B93" s="1"/>
      <c r="C93" s="13"/>
      <c r="D93" s="13"/>
      <c r="E93" s="1"/>
    </row>
    <row r="94" spans="1:5" s="7" customFormat="1" ht="18.75">
      <c r="A94" s="110"/>
      <c r="B94" s="1"/>
      <c r="C94" s="13"/>
      <c r="D94" s="13"/>
      <c r="E94" s="1"/>
    </row>
    <row r="95" spans="1:5" s="7" customFormat="1" ht="18.75">
      <c r="A95" s="110"/>
      <c r="B95" s="1"/>
      <c r="C95" s="13"/>
      <c r="D95" s="13"/>
      <c r="E95" s="1"/>
    </row>
    <row r="96" spans="1:5" s="7" customFormat="1" ht="18.75">
      <c r="A96" s="110"/>
      <c r="B96" s="1"/>
      <c r="C96" s="13"/>
      <c r="D96" s="13"/>
      <c r="E96" s="1"/>
    </row>
    <row r="97" spans="1:5" s="7" customFormat="1" ht="18.75">
      <c r="A97" s="110"/>
      <c r="B97" s="1"/>
      <c r="C97" s="13"/>
      <c r="D97" s="13"/>
      <c r="E97" s="1"/>
    </row>
    <row r="98" spans="1:5" s="7" customFormat="1" ht="18.75">
      <c r="A98" s="110"/>
      <c r="B98" s="1"/>
      <c r="C98" s="13"/>
      <c r="D98" s="13"/>
      <c r="E98" s="1"/>
    </row>
    <row r="99" spans="1:5" s="7" customFormat="1" ht="18.75">
      <c r="A99" s="110"/>
      <c r="B99" s="1"/>
      <c r="C99" s="13"/>
      <c r="D99" s="13"/>
      <c r="E99" s="1"/>
    </row>
    <row r="100" spans="1:5" s="7" customFormat="1" ht="18.75">
      <c r="A100" s="110"/>
      <c r="B100" s="1"/>
      <c r="C100" s="13"/>
      <c r="D100" s="13"/>
      <c r="E100" s="1"/>
    </row>
    <row r="101" spans="1:5" s="7" customFormat="1" ht="18.75">
      <c r="A101" s="110"/>
      <c r="B101" s="1"/>
      <c r="C101" s="13"/>
      <c r="D101" s="13"/>
      <c r="E101" s="1"/>
    </row>
    <row r="102" spans="1:5" s="7" customFormat="1" ht="18.75">
      <c r="A102" s="110"/>
      <c r="B102" s="1"/>
      <c r="C102" s="13"/>
      <c r="D102" s="13"/>
      <c r="E102" s="1"/>
    </row>
    <row r="103" spans="1:5" s="7" customFormat="1" ht="18.75">
      <c r="A103" s="110"/>
      <c r="B103" s="1"/>
      <c r="C103" s="13"/>
      <c r="D103" s="13"/>
      <c r="E103" s="1"/>
    </row>
    <row r="104" spans="1:5" s="7" customFormat="1" ht="18.75">
      <c r="A104" s="110"/>
      <c r="B104" s="1"/>
      <c r="C104" s="13"/>
      <c r="D104" s="13"/>
      <c r="E104" s="1"/>
    </row>
    <row r="105" spans="1:5" s="7" customFormat="1" ht="18.75">
      <c r="A105" s="110"/>
      <c r="B105" s="1"/>
      <c r="C105" s="13"/>
      <c r="D105" s="13"/>
      <c r="E105" s="1"/>
    </row>
    <row r="106" spans="1:5" s="7" customFormat="1" ht="18.75">
      <c r="A106" s="110"/>
      <c r="B106" s="1"/>
      <c r="C106" s="13"/>
      <c r="D106" s="13"/>
      <c r="E106" s="1"/>
    </row>
    <row r="107" spans="1:5" s="7" customFormat="1" ht="18.75">
      <c r="A107" s="110"/>
      <c r="B107" s="1"/>
      <c r="C107" s="13"/>
      <c r="D107" s="13"/>
      <c r="E107" s="1"/>
    </row>
    <row r="108" spans="1:5" s="7" customFormat="1" ht="18.75">
      <c r="A108" s="110"/>
      <c r="B108" s="1"/>
      <c r="C108" s="13"/>
      <c r="D108" s="13"/>
      <c r="E108" s="1"/>
    </row>
    <row r="109" spans="1:5" s="7" customFormat="1" ht="18.75">
      <c r="A109" s="110"/>
      <c r="B109" s="1"/>
      <c r="C109" s="13"/>
      <c r="D109" s="13"/>
      <c r="E109" s="1"/>
    </row>
    <row r="110" spans="1:5" s="7" customFormat="1" ht="18.75">
      <c r="A110" s="110"/>
      <c r="B110" s="1"/>
      <c r="C110" s="13"/>
      <c r="D110" s="13"/>
      <c r="E110" s="1"/>
    </row>
    <row r="111" spans="1:5" s="7" customFormat="1" ht="18.75">
      <c r="A111" s="110"/>
      <c r="B111" s="1"/>
      <c r="C111" s="13"/>
      <c r="D111" s="13"/>
      <c r="E111" s="1"/>
    </row>
    <row r="112" spans="1:5" s="7" customFormat="1" ht="18.75">
      <c r="A112" s="110"/>
      <c r="B112" s="1"/>
      <c r="C112" s="13"/>
      <c r="D112" s="13"/>
      <c r="E112" s="1"/>
    </row>
    <row r="113" spans="1:5" s="7" customFormat="1" ht="18.75">
      <c r="A113" s="110"/>
      <c r="B113" s="1"/>
      <c r="C113" s="13"/>
      <c r="D113" s="13"/>
      <c r="E113" s="1"/>
    </row>
    <row r="114" spans="1:5" s="7" customFormat="1" ht="18.75">
      <c r="A114" s="110"/>
      <c r="B114" s="1"/>
      <c r="C114" s="13"/>
      <c r="D114" s="13"/>
      <c r="E114" s="1"/>
    </row>
    <row r="115" spans="1:5" s="7" customFormat="1" ht="18.75">
      <c r="A115" s="110"/>
      <c r="B115" s="1"/>
      <c r="C115" s="13"/>
      <c r="D115" s="13"/>
      <c r="E115" s="1"/>
    </row>
    <row r="116" spans="1:5" s="7" customFormat="1" ht="18.75">
      <c r="A116" s="110"/>
      <c r="B116" s="1"/>
      <c r="C116" s="13"/>
      <c r="D116" s="13"/>
      <c r="E116" s="1"/>
    </row>
    <row r="117" spans="1:5" s="7" customFormat="1" ht="18.75">
      <c r="A117" s="110"/>
      <c r="B117" s="1"/>
      <c r="C117" s="13"/>
      <c r="D117" s="13"/>
      <c r="E117" s="1"/>
    </row>
    <row r="118" spans="1:5" s="7" customFormat="1" ht="18.75">
      <c r="A118" s="110"/>
      <c r="B118" s="1"/>
      <c r="C118" s="13"/>
      <c r="D118" s="13"/>
      <c r="E118" s="1"/>
    </row>
    <row r="119" spans="1:5" s="7" customFormat="1" ht="18.75">
      <c r="A119" s="110"/>
      <c r="B119" s="1"/>
      <c r="C119" s="13"/>
      <c r="D119" s="13"/>
      <c r="E119" s="1"/>
    </row>
    <row r="120" spans="1:5" s="7" customFormat="1" ht="18.75">
      <c r="A120" s="110"/>
      <c r="B120" s="1"/>
      <c r="C120" s="13"/>
      <c r="D120" s="13"/>
      <c r="E120" s="1"/>
    </row>
    <row r="121" spans="1:5" s="7" customFormat="1" ht="18.75">
      <c r="A121" s="110"/>
      <c r="B121" s="1"/>
      <c r="C121" s="13"/>
      <c r="D121" s="13"/>
      <c r="E121" s="1"/>
    </row>
    <row r="122" spans="1:5" s="7" customFormat="1" ht="18.75">
      <c r="A122" s="110"/>
      <c r="B122" s="1"/>
      <c r="C122" s="13"/>
      <c r="D122" s="13"/>
      <c r="E122" s="1"/>
    </row>
    <row r="123" spans="1:5" s="7" customFormat="1" ht="18.75">
      <c r="A123" s="110"/>
      <c r="B123" s="1"/>
      <c r="C123" s="13"/>
      <c r="D123" s="13"/>
      <c r="E123" s="1"/>
    </row>
    <row r="124" spans="1:5" s="7" customFormat="1" ht="18.75">
      <c r="A124" s="110"/>
      <c r="B124" s="1"/>
      <c r="C124" s="13"/>
      <c r="D124" s="13"/>
      <c r="E124" s="1"/>
    </row>
    <row r="125" spans="1:5" s="7" customFormat="1" ht="18.75">
      <c r="A125" s="110"/>
      <c r="B125" s="1"/>
      <c r="C125" s="13"/>
      <c r="D125" s="13"/>
      <c r="E125" s="1"/>
    </row>
    <row r="126" spans="1:5" s="7" customFormat="1" ht="18.75">
      <c r="A126" s="110"/>
      <c r="B126" s="1"/>
      <c r="C126" s="13"/>
      <c r="D126" s="13"/>
      <c r="E126" s="1"/>
    </row>
    <row r="127" spans="1:5" s="7" customFormat="1" ht="18.75">
      <c r="A127" s="110"/>
      <c r="B127" s="1"/>
      <c r="C127" s="13"/>
      <c r="D127" s="13"/>
      <c r="E127" s="1"/>
    </row>
    <row r="128" spans="1:5" s="7" customFormat="1" ht="18.75">
      <c r="A128" s="110"/>
      <c r="B128" s="1"/>
      <c r="C128" s="13"/>
      <c r="D128" s="13"/>
      <c r="E128" s="1"/>
    </row>
    <row r="129" spans="1:5" s="7" customFormat="1" ht="18.75">
      <c r="A129" s="110"/>
      <c r="B129" s="1"/>
      <c r="C129" s="13"/>
      <c r="D129" s="13"/>
      <c r="E129" s="1"/>
    </row>
    <row r="130" spans="1:5" s="7" customFormat="1" ht="18.75">
      <c r="A130" s="110"/>
      <c r="B130" s="1"/>
      <c r="C130" s="13"/>
      <c r="D130" s="13"/>
      <c r="E130" s="1"/>
    </row>
    <row r="131" spans="1:5" s="7" customFormat="1" ht="18.75">
      <c r="A131" s="110"/>
      <c r="B131" s="1"/>
      <c r="C131" s="13"/>
      <c r="D131" s="13"/>
      <c r="E131" s="1"/>
    </row>
    <row r="132" spans="1:5" s="7" customFormat="1" ht="18.75">
      <c r="A132" s="110"/>
      <c r="B132" s="1"/>
      <c r="C132" s="13"/>
      <c r="D132" s="13"/>
      <c r="E132" s="1"/>
    </row>
    <row r="133" spans="1:5" s="7" customFormat="1" ht="18.75">
      <c r="A133" s="110"/>
      <c r="B133" s="1"/>
      <c r="C133" s="13"/>
      <c r="D133" s="13"/>
      <c r="E133" s="1"/>
    </row>
    <row r="134" spans="1:5" s="7" customFormat="1" ht="18.75">
      <c r="A134" s="110"/>
      <c r="B134" s="1"/>
      <c r="C134" s="13"/>
      <c r="D134" s="13"/>
      <c r="E134" s="1"/>
    </row>
    <row r="135" spans="1:5" s="7" customFormat="1" ht="18.75">
      <c r="A135" s="110"/>
      <c r="B135" s="1"/>
      <c r="C135" s="13"/>
      <c r="D135" s="13"/>
      <c r="E135" s="1"/>
    </row>
    <row r="136" spans="1:5" s="7" customFormat="1" ht="18.75">
      <c r="A136" s="110"/>
      <c r="B136" s="1"/>
      <c r="C136" s="13"/>
      <c r="D136" s="13"/>
      <c r="E136" s="1"/>
    </row>
    <row r="137" spans="1:5" s="7" customFormat="1" ht="18.75">
      <c r="A137" s="110"/>
      <c r="B137" s="1"/>
      <c r="C137" s="13"/>
      <c r="D137" s="13"/>
      <c r="E137" s="1"/>
    </row>
    <row r="138" spans="1:5" s="7" customFormat="1" ht="18.75">
      <c r="A138" s="110"/>
      <c r="B138" s="1"/>
      <c r="C138" s="13"/>
      <c r="D138" s="13"/>
      <c r="E138" s="1"/>
    </row>
    <row r="139" spans="1:5" s="7" customFormat="1" ht="18.75">
      <c r="A139" s="110"/>
      <c r="B139" s="1"/>
      <c r="C139" s="13"/>
      <c r="D139" s="13"/>
      <c r="E139" s="1"/>
    </row>
    <row r="140" spans="1:5" s="7" customFormat="1" ht="18.75">
      <c r="A140" s="110"/>
      <c r="B140" s="1"/>
      <c r="C140" s="13"/>
      <c r="D140" s="13"/>
      <c r="E140" s="1"/>
    </row>
    <row r="141" spans="1:5" s="7" customFormat="1" ht="18.75">
      <c r="A141" s="110"/>
      <c r="B141" s="1"/>
      <c r="C141" s="13"/>
      <c r="D141" s="13"/>
      <c r="E141" s="1"/>
    </row>
    <row r="142" spans="1:5" s="7" customFormat="1" ht="18.75">
      <c r="A142" s="110"/>
      <c r="B142" s="1"/>
      <c r="C142" s="13"/>
      <c r="D142" s="13"/>
      <c r="E142" s="1"/>
    </row>
    <row r="143" spans="1:5" s="7" customFormat="1" ht="18.75">
      <c r="A143" s="110"/>
      <c r="B143" s="1"/>
      <c r="C143" s="13"/>
      <c r="D143" s="13"/>
      <c r="E143" s="1"/>
    </row>
    <row r="144" spans="1:5" s="7" customFormat="1" ht="18.75">
      <c r="A144" s="110"/>
      <c r="B144" s="1"/>
      <c r="C144" s="13"/>
      <c r="D144" s="13"/>
      <c r="E144" s="1"/>
    </row>
    <row r="145" spans="1:5" s="7" customFormat="1" ht="18.75">
      <c r="A145" s="110"/>
      <c r="B145" s="1"/>
      <c r="C145" s="13"/>
      <c r="D145" s="13"/>
      <c r="E145" s="1"/>
    </row>
    <row r="146" spans="1:5" s="7" customFormat="1" ht="18.75">
      <c r="A146" s="110"/>
      <c r="B146" s="1"/>
      <c r="C146" s="13"/>
      <c r="D146" s="13"/>
      <c r="E146" s="1"/>
    </row>
    <row r="147" spans="1:5" s="7" customFormat="1" ht="18.75">
      <c r="A147" s="110"/>
      <c r="B147" s="1"/>
      <c r="C147" s="13"/>
      <c r="D147" s="13"/>
      <c r="E147" s="1"/>
    </row>
    <row r="148" spans="1:5" s="7" customFormat="1" ht="18.75">
      <c r="A148" s="110"/>
      <c r="B148" s="1"/>
      <c r="C148" s="13"/>
      <c r="D148" s="13"/>
      <c r="E148" s="1"/>
    </row>
    <row r="149" spans="1:5" s="7" customFormat="1" ht="18.75">
      <c r="A149" s="110"/>
      <c r="B149" s="1"/>
      <c r="C149" s="13"/>
      <c r="D149" s="13"/>
      <c r="E149" s="1"/>
    </row>
    <row r="150" spans="1:5" s="7" customFormat="1" ht="18.75">
      <c r="A150" s="110"/>
      <c r="B150" s="1"/>
      <c r="C150" s="13"/>
      <c r="D150" s="13"/>
      <c r="E150" s="1"/>
    </row>
    <row r="151" spans="1:5" s="7" customFormat="1" ht="18.75">
      <c r="A151" s="110"/>
      <c r="B151" s="1"/>
      <c r="C151" s="13"/>
      <c r="D151" s="13"/>
      <c r="E151" s="1"/>
    </row>
    <row r="152" spans="1:5" s="7" customFormat="1" ht="18.75">
      <c r="A152" s="110"/>
      <c r="B152" s="1"/>
      <c r="C152" s="13"/>
      <c r="D152" s="13"/>
      <c r="E152" s="1"/>
    </row>
    <row r="153" spans="1:5" s="7" customFormat="1" ht="18.75">
      <c r="A153" s="110"/>
      <c r="B153" s="1"/>
      <c r="C153" s="13"/>
      <c r="D153" s="13"/>
      <c r="E153" s="1"/>
    </row>
    <row r="154" spans="1:5" s="7" customFormat="1" ht="18.75">
      <c r="A154" s="110"/>
      <c r="B154" s="1"/>
      <c r="C154" s="13"/>
      <c r="D154" s="13"/>
      <c r="E154" s="1"/>
    </row>
    <row r="155" spans="1:5" s="7" customFormat="1" ht="18.75">
      <c r="A155" s="110"/>
      <c r="B155" s="1"/>
      <c r="C155" s="13"/>
      <c r="D155" s="13"/>
      <c r="E155" s="1"/>
    </row>
    <row r="156" spans="1:5" s="7" customFormat="1" ht="18.75">
      <c r="A156" s="110"/>
      <c r="B156" s="1"/>
      <c r="C156" s="13"/>
      <c r="D156" s="13"/>
      <c r="E156" s="1"/>
    </row>
    <row r="157" spans="1:5" s="7" customFormat="1" ht="18.75">
      <c r="A157" s="110"/>
      <c r="B157" s="1"/>
      <c r="C157" s="13"/>
      <c r="D157" s="13"/>
      <c r="E157" s="1"/>
    </row>
    <row r="158" spans="1:5" s="7" customFormat="1" ht="18.75">
      <c r="A158" s="110"/>
      <c r="B158" s="1"/>
      <c r="C158" s="13"/>
      <c r="D158" s="13"/>
      <c r="E158" s="1"/>
    </row>
    <row r="159" spans="1:5" s="7" customFormat="1" ht="18.75">
      <c r="A159" s="110"/>
      <c r="B159" s="1"/>
      <c r="C159" s="13"/>
      <c r="D159" s="13"/>
      <c r="E159" s="1"/>
    </row>
    <row r="160" spans="1:5" s="7" customFormat="1" ht="18.75">
      <c r="A160" s="110"/>
      <c r="B160" s="1"/>
      <c r="C160" s="13"/>
      <c r="D160" s="13"/>
      <c r="E160" s="1"/>
    </row>
    <row r="161" spans="1:5" s="7" customFormat="1" ht="18.75">
      <c r="A161" s="110"/>
      <c r="B161" s="1"/>
      <c r="C161" s="13"/>
      <c r="D161" s="13"/>
      <c r="E161" s="1"/>
    </row>
    <row r="162" spans="1:5" s="7" customFormat="1" ht="18.75">
      <c r="A162" s="110"/>
      <c r="B162" s="1"/>
      <c r="C162" s="13"/>
      <c r="D162" s="13"/>
      <c r="E162" s="1"/>
    </row>
    <row r="163" spans="1:5" s="7" customFormat="1" ht="18.75">
      <c r="A163" s="110"/>
      <c r="B163" s="1"/>
      <c r="C163" s="13"/>
      <c r="D163" s="13"/>
      <c r="E163" s="1"/>
    </row>
    <row r="164" spans="1:5" s="7" customFormat="1" ht="18.75">
      <c r="A164" s="110"/>
      <c r="B164" s="1"/>
      <c r="C164" s="13"/>
      <c r="D164" s="13"/>
      <c r="E164" s="1"/>
    </row>
    <row r="165" spans="1:5" s="7" customFormat="1" ht="18.75">
      <c r="A165" s="110"/>
      <c r="B165" s="1"/>
      <c r="C165" s="13"/>
      <c r="D165" s="13"/>
      <c r="E165" s="1"/>
    </row>
    <row r="166" spans="1:5" s="7" customFormat="1" ht="18.75">
      <c r="A166" s="110"/>
      <c r="B166" s="1"/>
      <c r="C166" s="13"/>
      <c r="D166" s="13"/>
      <c r="E166" s="1"/>
    </row>
    <row r="167" spans="1:5" s="7" customFormat="1" ht="18.75">
      <c r="A167" s="110"/>
      <c r="B167" s="1"/>
      <c r="C167" s="13"/>
      <c r="D167" s="13"/>
      <c r="E167" s="1"/>
    </row>
    <row r="168" spans="1:5" s="7" customFormat="1" ht="18.75">
      <c r="A168" s="110"/>
      <c r="B168" s="1"/>
      <c r="C168" s="13"/>
      <c r="D168" s="13"/>
      <c r="E168" s="1"/>
    </row>
    <row r="169" spans="1:5" s="7" customFormat="1" ht="18.75">
      <c r="A169" s="110"/>
      <c r="B169" s="1"/>
      <c r="C169" s="13"/>
      <c r="D169" s="13"/>
      <c r="E169" s="1"/>
    </row>
    <row r="170" spans="1:5" s="7" customFormat="1" ht="18.75">
      <c r="A170" s="110"/>
      <c r="B170" s="1"/>
      <c r="C170" s="13"/>
      <c r="D170" s="13"/>
      <c r="E170" s="1"/>
    </row>
    <row r="171" spans="1:5" s="7" customFormat="1" ht="18.75">
      <c r="A171" s="110"/>
      <c r="B171" s="1"/>
      <c r="C171" s="13"/>
      <c r="D171" s="13"/>
      <c r="E171" s="1"/>
    </row>
    <row r="172" spans="1:5" s="7" customFormat="1" ht="18.75">
      <c r="A172" s="110"/>
      <c r="B172" s="1"/>
      <c r="C172" s="13"/>
      <c r="D172" s="13"/>
      <c r="E172" s="1"/>
    </row>
    <row r="173" spans="1:5" s="7" customFormat="1" ht="18.75">
      <c r="A173" s="110"/>
      <c r="B173" s="1"/>
      <c r="C173" s="13"/>
      <c r="D173" s="13"/>
      <c r="E173" s="1"/>
    </row>
    <row r="174" spans="1:5" s="7" customFormat="1" ht="18.75">
      <c r="A174" s="110"/>
      <c r="B174" s="1"/>
      <c r="C174" s="13"/>
      <c r="D174" s="13"/>
      <c r="E174" s="1"/>
    </row>
    <row r="175" spans="1:5" s="7" customFormat="1" ht="18.75">
      <c r="A175" s="110"/>
      <c r="B175" s="1"/>
      <c r="C175" s="13"/>
      <c r="D175" s="13"/>
      <c r="E175" s="1"/>
    </row>
    <row r="176" spans="1:5" s="7" customFormat="1" ht="18.75">
      <c r="A176" s="110"/>
      <c r="B176" s="1"/>
      <c r="C176" s="13"/>
      <c r="D176" s="13"/>
      <c r="E176" s="1"/>
    </row>
    <row r="177" spans="1:5" s="7" customFormat="1" ht="18.75">
      <c r="A177" s="110"/>
      <c r="B177" s="1"/>
      <c r="C177" s="13"/>
      <c r="D177" s="13"/>
      <c r="E177" s="1"/>
    </row>
    <row r="178" spans="1:5" s="7" customFormat="1" ht="18.75">
      <c r="A178" s="110"/>
      <c r="B178" s="1"/>
      <c r="C178" s="13"/>
      <c r="D178" s="13"/>
      <c r="E178" s="1"/>
    </row>
    <row r="179" spans="1:5" s="7" customFormat="1" ht="18.75">
      <c r="A179" s="110"/>
      <c r="B179" s="1"/>
      <c r="C179" s="13"/>
      <c r="D179" s="13"/>
      <c r="E179" s="1"/>
    </row>
    <row r="180" spans="1:5" s="7" customFormat="1" ht="18.75">
      <c r="A180" s="110"/>
      <c r="B180" s="1"/>
      <c r="C180" s="13"/>
      <c r="D180" s="13"/>
      <c r="E180" s="1"/>
    </row>
    <row r="181" spans="1:5" s="7" customFormat="1" ht="18.75">
      <c r="A181" s="110"/>
      <c r="B181" s="1"/>
      <c r="C181" s="13"/>
      <c r="D181" s="13"/>
      <c r="E181" s="1"/>
    </row>
    <row r="182" spans="1:5" s="7" customFormat="1" ht="18.75">
      <c r="A182" s="110"/>
      <c r="B182" s="1"/>
      <c r="C182" s="13"/>
      <c r="D182" s="13"/>
      <c r="E182" s="1"/>
    </row>
    <row r="183" spans="1:5" s="7" customFormat="1" ht="18.75">
      <c r="A183" s="110"/>
      <c r="B183" s="1"/>
      <c r="C183" s="13"/>
      <c r="D183" s="13"/>
      <c r="E183" s="1"/>
    </row>
    <row r="184" spans="1:5" s="7" customFormat="1" ht="18.75">
      <c r="A184" s="110"/>
      <c r="B184" s="1"/>
      <c r="C184" s="13"/>
      <c r="D184" s="13"/>
      <c r="E184" s="1"/>
    </row>
    <row r="185" spans="1:5" s="7" customFormat="1" ht="18.75">
      <c r="A185" s="110"/>
      <c r="B185" s="1"/>
      <c r="C185" s="13"/>
      <c r="D185" s="13"/>
      <c r="E185" s="1"/>
    </row>
    <row r="186" spans="1:5" s="7" customFormat="1" ht="18.75">
      <c r="A186" s="110"/>
      <c r="B186" s="1"/>
      <c r="C186" s="13"/>
      <c r="D186" s="13"/>
      <c r="E186" s="1"/>
    </row>
    <row r="187" spans="1:5" s="7" customFormat="1" ht="18.75">
      <c r="A187" s="110"/>
      <c r="B187" s="1"/>
      <c r="C187" s="13"/>
      <c r="D187" s="13"/>
      <c r="E187" s="1"/>
    </row>
    <row r="188" spans="1:5" s="7" customFormat="1" ht="18.75">
      <c r="A188" s="110"/>
      <c r="B188" s="1"/>
      <c r="C188" s="13"/>
      <c r="D188" s="13"/>
      <c r="E188" s="1"/>
    </row>
    <row r="189" spans="1:5" s="7" customFormat="1" ht="18.75">
      <c r="A189" s="110"/>
      <c r="B189" s="1"/>
      <c r="C189" s="13"/>
      <c r="D189" s="13"/>
      <c r="E189" s="1"/>
    </row>
    <row r="190" spans="1:5" s="7" customFormat="1" ht="18.75">
      <c r="A190" s="110"/>
      <c r="B190" s="1"/>
      <c r="C190" s="13"/>
      <c r="D190" s="13"/>
      <c r="E190" s="1"/>
    </row>
    <row r="191" spans="1:5" s="7" customFormat="1" ht="18.75">
      <c r="A191" s="110"/>
      <c r="B191" s="1"/>
      <c r="C191" s="13"/>
      <c r="D191" s="13"/>
      <c r="E191" s="1"/>
    </row>
    <row r="192" spans="1:5" s="7" customFormat="1" ht="18.75">
      <c r="A192" s="110"/>
      <c r="B192" s="1"/>
      <c r="C192" s="13"/>
      <c r="D192" s="13"/>
      <c r="E192" s="1"/>
    </row>
    <row r="193" spans="1:5" s="7" customFormat="1" ht="18.75">
      <c r="A193" s="110"/>
      <c r="B193" s="1"/>
      <c r="C193" s="13"/>
      <c r="D193" s="13"/>
      <c r="E193" s="1"/>
    </row>
    <row r="194" spans="1:5" s="7" customFormat="1" ht="18.75">
      <c r="A194" s="110"/>
      <c r="B194" s="1"/>
      <c r="C194" s="13"/>
      <c r="D194" s="13"/>
      <c r="E194" s="1"/>
    </row>
    <row r="195" spans="1:5" s="7" customFormat="1" ht="18.75">
      <c r="A195" s="110"/>
      <c r="B195" s="1"/>
      <c r="C195" s="13"/>
      <c r="D195" s="13"/>
      <c r="E195" s="1"/>
    </row>
    <row r="196" spans="1:5" s="7" customFormat="1" ht="18.75">
      <c r="A196" s="110"/>
      <c r="B196" s="1"/>
      <c r="C196" s="13"/>
      <c r="D196" s="13"/>
      <c r="E196" s="1"/>
    </row>
    <row r="197" spans="1:5" s="7" customFormat="1" ht="18.75">
      <c r="A197" s="110"/>
      <c r="B197" s="1"/>
      <c r="C197" s="13"/>
      <c r="D197" s="13"/>
      <c r="E197" s="1"/>
    </row>
    <row r="198" spans="1:5" s="7" customFormat="1" ht="18.75">
      <c r="A198" s="110"/>
      <c r="B198" s="1"/>
      <c r="C198" s="13"/>
      <c r="D198" s="13"/>
      <c r="E198" s="1"/>
    </row>
    <row r="199" spans="1:5" s="7" customFormat="1" ht="18.75">
      <c r="A199" s="110"/>
      <c r="B199" s="1"/>
      <c r="C199" s="13"/>
      <c r="D199" s="13"/>
      <c r="E199" s="1"/>
    </row>
    <row r="200" spans="1:5" s="7" customFormat="1" ht="18.75">
      <c r="A200" s="110"/>
      <c r="B200" s="1"/>
      <c r="C200" s="13"/>
      <c r="D200" s="13"/>
      <c r="E200" s="1"/>
    </row>
    <row r="201" spans="1:5" s="7" customFormat="1" ht="18.75">
      <c r="A201" s="110"/>
      <c r="B201" s="1"/>
      <c r="C201" s="13"/>
      <c r="D201" s="13"/>
      <c r="E201" s="1"/>
    </row>
    <row r="202" spans="1:5" s="7" customFormat="1" ht="18.75">
      <c r="A202" s="110"/>
      <c r="B202" s="1"/>
      <c r="C202" s="13"/>
      <c r="D202" s="13"/>
      <c r="E202" s="1"/>
    </row>
    <row r="203" spans="1:5" s="7" customFormat="1" ht="18.75">
      <c r="A203" s="110"/>
      <c r="B203" s="1"/>
      <c r="C203" s="13"/>
      <c r="D203" s="13"/>
      <c r="E203" s="1"/>
    </row>
    <row r="204" spans="1:5" s="7" customFormat="1" ht="18.75">
      <c r="A204" s="110"/>
      <c r="B204" s="1"/>
      <c r="C204" s="13"/>
      <c r="D204" s="13"/>
      <c r="E204" s="1"/>
    </row>
    <row r="205" spans="1:5" s="7" customFormat="1" ht="18.75">
      <c r="A205" s="110"/>
      <c r="B205" s="1"/>
      <c r="C205" s="13"/>
      <c r="D205" s="13"/>
      <c r="E205" s="1"/>
    </row>
    <row r="206" spans="1:5" s="7" customFormat="1" ht="18.75">
      <c r="A206" s="110"/>
      <c r="B206" s="1"/>
      <c r="C206" s="13"/>
      <c r="D206" s="13"/>
      <c r="E206" s="1"/>
    </row>
    <row r="207" spans="1:5" s="7" customFormat="1" ht="18.75">
      <c r="A207" s="110"/>
      <c r="B207" s="1"/>
      <c r="C207" s="13"/>
      <c r="D207" s="13"/>
      <c r="E207" s="1"/>
    </row>
    <row r="208" spans="1:5" s="7" customFormat="1" ht="18.75">
      <c r="A208" s="110"/>
      <c r="B208" s="1"/>
      <c r="C208" s="13"/>
      <c r="D208" s="13"/>
      <c r="E208" s="1"/>
    </row>
    <row r="209" spans="1:5" s="7" customFormat="1" ht="18.75">
      <c r="A209" s="110"/>
      <c r="B209" s="1"/>
      <c r="C209" s="13"/>
      <c r="D209" s="13"/>
      <c r="E209" s="1"/>
    </row>
    <row r="210" spans="1:5" s="7" customFormat="1" ht="18.75">
      <c r="A210" s="110"/>
      <c r="B210" s="1"/>
      <c r="C210" s="13"/>
      <c r="D210" s="13"/>
      <c r="E210" s="1"/>
    </row>
    <row r="211" spans="1:5" s="7" customFormat="1" ht="18.75">
      <c r="A211" s="110"/>
      <c r="B211" s="1"/>
      <c r="C211" s="13"/>
      <c r="D211" s="13"/>
      <c r="E211" s="1"/>
    </row>
    <row r="212" spans="1:5" s="7" customFormat="1" ht="18.75">
      <c r="A212" s="110"/>
      <c r="B212" s="1"/>
      <c r="C212" s="13"/>
      <c r="D212" s="13"/>
      <c r="E212" s="1"/>
    </row>
    <row r="213" spans="1:5" s="7" customFormat="1" ht="18.75">
      <c r="A213" s="110"/>
      <c r="B213" s="1"/>
      <c r="C213" s="13"/>
      <c r="D213" s="13"/>
      <c r="E213" s="1"/>
    </row>
    <row r="214" spans="1:5" s="7" customFormat="1" ht="18.75">
      <c r="A214" s="110"/>
      <c r="B214" s="1"/>
      <c r="C214" s="13"/>
      <c r="D214" s="13"/>
      <c r="E214" s="1"/>
    </row>
    <row r="215" spans="1:5" s="7" customFormat="1" ht="18.75">
      <c r="A215" s="110"/>
      <c r="B215" s="1"/>
      <c r="C215" s="13"/>
      <c r="D215" s="13"/>
      <c r="E215" s="1"/>
    </row>
    <row r="216" spans="1:5" s="7" customFormat="1" ht="18.75">
      <c r="A216" s="110"/>
      <c r="B216" s="1"/>
      <c r="C216" s="13"/>
      <c r="D216" s="13"/>
      <c r="E216" s="1"/>
    </row>
    <row r="217" spans="1:5" s="7" customFormat="1" ht="18.75">
      <c r="A217" s="110"/>
      <c r="B217" s="1"/>
      <c r="C217" s="13"/>
      <c r="D217" s="13"/>
      <c r="E217" s="1"/>
    </row>
    <row r="218" spans="1:5" s="7" customFormat="1" ht="18.75">
      <c r="A218" s="110"/>
      <c r="B218" s="1"/>
      <c r="C218" s="13"/>
      <c r="D218" s="13"/>
      <c r="E218" s="1"/>
    </row>
    <row r="219" spans="1:5" s="7" customFormat="1" ht="18.75">
      <c r="A219" s="110"/>
      <c r="B219" s="1"/>
      <c r="C219" s="13"/>
      <c r="D219" s="13"/>
      <c r="E219" s="1"/>
    </row>
    <row r="220" spans="1:5" s="7" customFormat="1" ht="18.75">
      <c r="A220" s="110"/>
      <c r="B220" s="1"/>
      <c r="C220" s="13"/>
      <c r="D220" s="13"/>
      <c r="E220" s="1"/>
    </row>
    <row r="221" spans="1:5" s="7" customFormat="1" ht="18.75">
      <c r="A221" s="110"/>
      <c r="B221" s="1"/>
      <c r="C221" s="13"/>
      <c r="D221" s="13"/>
      <c r="E221" s="1"/>
    </row>
    <row r="222" spans="1:5" s="7" customFormat="1" ht="18.75">
      <c r="A222" s="110"/>
      <c r="B222" s="1"/>
      <c r="C222" s="13"/>
      <c r="D222" s="13"/>
      <c r="E222" s="1"/>
    </row>
    <row r="223" spans="1:5" s="7" customFormat="1" ht="18.75">
      <c r="A223" s="110"/>
      <c r="B223" s="1"/>
      <c r="C223" s="13"/>
      <c r="D223" s="13"/>
      <c r="E223" s="1"/>
    </row>
    <row r="224" spans="1:5" s="7" customFormat="1" ht="18.75">
      <c r="A224" s="110"/>
      <c r="B224" s="1"/>
      <c r="C224" s="13"/>
      <c r="D224" s="13"/>
      <c r="E224" s="1"/>
    </row>
    <row r="225" spans="1:5" s="7" customFormat="1" ht="18.75">
      <c r="A225" s="110"/>
      <c r="B225" s="1"/>
      <c r="C225" s="13"/>
      <c r="D225" s="13"/>
      <c r="E225" s="1"/>
    </row>
    <row r="226" spans="1:5" s="7" customFormat="1" ht="18.75">
      <c r="A226" s="110"/>
      <c r="B226" s="1"/>
      <c r="C226" s="13"/>
      <c r="D226" s="13"/>
      <c r="E226" s="1"/>
    </row>
    <row r="227" spans="1:5" s="7" customFormat="1" ht="18.75">
      <c r="A227" s="110"/>
      <c r="B227" s="1"/>
      <c r="C227" s="13"/>
      <c r="D227" s="13"/>
      <c r="E227" s="1"/>
    </row>
    <row r="228" spans="1:5" s="7" customFormat="1" ht="18.75">
      <c r="A228" s="110"/>
      <c r="B228" s="1"/>
      <c r="C228" s="13"/>
      <c r="D228" s="13"/>
      <c r="E228" s="1"/>
    </row>
    <row r="229" spans="1:5" s="7" customFormat="1" ht="18.75">
      <c r="A229" s="110"/>
      <c r="B229" s="1"/>
      <c r="C229" s="13"/>
      <c r="D229" s="13"/>
      <c r="E229" s="1"/>
    </row>
    <row r="230" spans="1:5" s="7" customFormat="1" ht="18.75">
      <c r="A230" s="110"/>
      <c r="B230" s="1"/>
      <c r="C230" s="13"/>
      <c r="D230" s="13"/>
      <c r="E230" s="1"/>
    </row>
    <row r="231" spans="1:5" s="7" customFormat="1" ht="18.75">
      <c r="A231" s="110"/>
      <c r="B231" s="1"/>
      <c r="C231" s="13"/>
      <c r="D231" s="13"/>
      <c r="E231" s="1"/>
    </row>
    <row r="232" spans="1:5" s="7" customFormat="1" ht="18.75">
      <c r="A232" s="110"/>
      <c r="B232" s="1"/>
      <c r="C232" s="13"/>
      <c r="D232" s="13"/>
      <c r="E232" s="1"/>
    </row>
    <row r="233" spans="1:5" s="7" customFormat="1" ht="18.75">
      <c r="A233" s="110"/>
      <c r="B233" s="1"/>
      <c r="C233" s="13"/>
      <c r="D233" s="13"/>
      <c r="E233" s="1"/>
    </row>
    <row r="234" spans="1:5" s="7" customFormat="1" ht="18.75">
      <c r="A234" s="110"/>
      <c r="B234" s="1"/>
      <c r="C234" s="13"/>
      <c r="D234" s="13"/>
      <c r="E234" s="1"/>
    </row>
    <row r="235" spans="1:5" s="7" customFormat="1" ht="18.75">
      <c r="A235" s="110"/>
      <c r="B235" s="1"/>
      <c r="C235" s="13"/>
      <c r="D235" s="13"/>
      <c r="E235" s="1"/>
    </row>
    <row r="236" spans="1:5" s="7" customFormat="1" ht="18.75">
      <c r="A236" s="110"/>
      <c r="B236" s="1"/>
      <c r="C236" s="13"/>
      <c r="D236" s="13"/>
      <c r="E236" s="1"/>
    </row>
    <row r="237" spans="1:5" s="7" customFormat="1" ht="18.75">
      <c r="A237" s="110"/>
      <c r="B237" s="1"/>
      <c r="C237" s="13"/>
      <c r="D237" s="13"/>
      <c r="E237" s="1"/>
    </row>
    <row r="238" spans="1:5" s="7" customFormat="1" ht="18.75">
      <c r="A238" s="110"/>
      <c r="B238" s="1"/>
      <c r="C238" s="13"/>
      <c r="D238" s="13"/>
      <c r="E238" s="1"/>
    </row>
    <row r="239" spans="1:5" s="7" customFormat="1" ht="18.75">
      <c r="A239" s="110"/>
      <c r="B239" s="1"/>
      <c r="C239" s="13"/>
      <c r="D239" s="13"/>
      <c r="E239" s="1"/>
    </row>
    <row r="240" spans="1:5" s="7" customFormat="1" ht="18.75">
      <c r="A240" s="110"/>
      <c r="B240" s="1"/>
      <c r="C240" s="13"/>
      <c r="D240" s="13"/>
      <c r="E240" s="1"/>
    </row>
    <row r="241" spans="1:5" s="7" customFormat="1" ht="18.75">
      <c r="A241" s="110"/>
      <c r="B241" s="1"/>
      <c r="C241" s="13"/>
      <c r="D241" s="13"/>
      <c r="E241" s="1"/>
    </row>
    <row r="242" spans="1:5" s="7" customFormat="1" ht="18.75">
      <c r="A242" s="110"/>
      <c r="B242" s="1"/>
      <c r="C242" s="13"/>
      <c r="D242" s="13"/>
      <c r="E242" s="1"/>
    </row>
    <row r="243" spans="1:5" s="7" customFormat="1" ht="18.75">
      <c r="A243" s="110"/>
      <c r="B243" s="1"/>
      <c r="C243" s="13"/>
      <c r="D243" s="13"/>
      <c r="E243" s="1"/>
    </row>
    <row r="244" spans="1:5" s="7" customFormat="1" ht="18.75">
      <c r="A244" s="110"/>
      <c r="B244" s="1"/>
      <c r="C244" s="13"/>
      <c r="D244" s="13"/>
      <c r="E244" s="1"/>
    </row>
    <row r="245" spans="1:5" s="7" customFormat="1" ht="18.75">
      <c r="A245" s="110"/>
      <c r="B245" s="1"/>
      <c r="C245" s="13"/>
      <c r="D245" s="13"/>
      <c r="E245" s="1"/>
    </row>
    <row r="246" spans="1:5" s="7" customFormat="1" ht="18.75">
      <c r="A246" s="110"/>
      <c r="B246" s="1"/>
      <c r="C246" s="13"/>
      <c r="D246" s="13"/>
      <c r="E246" s="1"/>
    </row>
    <row r="247" spans="1:5" s="7" customFormat="1" ht="18.75">
      <c r="A247" s="110"/>
      <c r="B247" s="1"/>
      <c r="C247" s="13"/>
      <c r="D247" s="13"/>
      <c r="E247" s="1"/>
    </row>
    <row r="248" spans="1:5" s="7" customFormat="1" ht="18.75">
      <c r="A248" s="110"/>
      <c r="B248" s="1"/>
      <c r="C248" s="13"/>
      <c r="D248" s="13"/>
      <c r="E248" s="1"/>
    </row>
    <row r="249" spans="1:5" s="7" customFormat="1" ht="18.75">
      <c r="A249" s="110"/>
      <c r="B249" s="1"/>
      <c r="C249" s="13"/>
      <c r="D249" s="13"/>
      <c r="E249" s="1"/>
    </row>
    <row r="250" spans="1:5" s="7" customFormat="1" ht="18.75">
      <c r="A250" s="110"/>
      <c r="B250" s="1"/>
      <c r="C250" s="13"/>
      <c r="D250" s="13"/>
      <c r="E250" s="1"/>
    </row>
    <row r="251" spans="1:5" s="7" customFormat="1" ht="18.75">
      <c r="A251" s="110"/>
      <c r="B251" s="1"/>
      <c r="C251" s="13"/>
      <c r="D251" s="13"/>
      <c r="E251" s="1"/>
    </row>
    <row r="252" spans="1:5" s="7" customFormat="1" ht="18.75">
      <c r="A252" s="110"/>
      <c r="B252" s="1"/>
      <c r="C252" s="13"/>
      <c r="D252" s="13"/>
      <c r="E252" s="1"/>
    </row>
    <row r="253" spans="1:5" s="7" customFormat="1" ht="18.75">
      <c r="A253" s="110"/>
      <c r="B253" s="1"/>
      <c r="C253" s="13"/>
      <c r="D253" s="13"/>
      <c r="E253" s="1"/>
    </row>
    <row r="254" spans="1:5" s="7" customFormat="1" ht="18.75">
      <c r="A254" s="110"/>
      <c r="B254" s="1"/>
      <c r="C254" s="13"/>
      <c r="D254" s="13"/>
      <c r="E254" s="1"/>
    </row>
    <row r="255" spans="1:5" s="7" customFormat="1" ht="18.75">
      <c r="A255" s="110"/>
      <c r="B255" s="1"/>
      <c r="C255" s="13"/>
      <c r="D255" s="13"/>
      <c r="E255" s="1"/>
    </row>
    <row r="256" spans="1:5" s="7" customFormat="1" ht="18.75">
      <c r="A256" s="110"/>
      <c r="B256" s="1"/>
      <c r="C256" s="13"/>
      <c r="D256" s="13"/>
      <c r="E256" s="1"/>
    </row>
    <row r="257" spans="1:5" s="7" customFormat="1" ht="18.75">
      <c r="A257" s="110"/>
      <c r="B257" s="1"/>
      <c r="C257" s="13"/>
      <c r="D257" s="13"/>
      <c r="E257" s="1"/>
    </row>
    <row r="258" spans="1:5" s="7" customFormat="1" ht="18.75">
      <c r="A258" s="110"/>
      <c r="B258" s="1"/>
      <c r="C258" s="13"/>
      <c r="D258" s="13"/>
      <c r="E258" s="1"/>
    </row>
    <row r="259" spans="1:5" s="7" customFormat="1" ht="18.75">
      <c r="A259" s="110"/>
      <c r="B259" s="1"/>
      <c r="C259" s="13"/>
      <c r="D259" s="13"/>
      <c r="E259" s="1"/>
    </row>
    <row r="260" spans="1:5" s="7" customFormat="1" ht="18.75">
      <c r="A260" s="110"/>
      <c r="B260" s="1"/>
      <c r="C260" s="13"/>
      <c r="D260" s="13"/>
      <c r="E260" s="1"/>
    </row>
    <row r="261" spans="1:5" s="7" customFormat="1" ht="18.75">
      <c r="A261" s="110"/>
      <c r="B261" s="1"/>
      <c r="C261" s="13"/>
      <c r="D261" s="13"/>
      <c r="E261" s="1"/>
    </row>
    <row r="262" spans="1:5" s="7" customFormat="1" ht="18.75">
      <c r="A262" s="110"/>
      <c r="B262" s="1"/>
      <c r="C262" s="13"/>
      <c r="D262" s="13"/>
      <c r="E262" s="1"/>
    </row>
    <row r="263" spans="1:5" s="7" customFormat="1" ht="18.75">
      <c r="A263" s="110"/>
      <c r="B263" s="1"/>
      <c r="C263" s="13"/>
      <c r="D263" s="13"/>
      <c r="E263" s="1"/>
    </row>
    <row r="264" spans="1:5" s="7" customFormat="1" ht="18.75">
      <c r="A264" s="110"/>
      <c r="B264" s="1"/>
      <c r="C264" s="13"/>
      <c r="D264" s="13"/>
      <c r="E264" s="1"/>
    </row>
    <row r="265" spans="1:5" s="7" customFormat="1" ht="18.75">
      <c r="A265" s="110"/>
      <c r="B265" s="1"/>
      <c r="C265" s="13"/>
      <c r="D265" s="13"/>
      <c r="E265" s="1"/>
    </row>
    <row r="266" spans="1:5" s="7" customFormat="1" ht="18.75">
      <c r="A266" s="110"/>
      <c r="B266" s="1"/>
      <c r="C266" s="13"/>
      <c r="D266" s="13"/>
      <c r="E266" s="1"/>
    </row>
    <row r="267" spans="1:5" s="7" customFormat="1" ht="18.75">
      <c r="A267" s="110"/>
      <c r="B267" s="1"/>
      <c r="C267" s="13"/>
      <c r="D267" s="13"/>
      <c r="E267" s="1"/>
    </row>
    <row r="268" spans="1:5" s="7" customFormat="1" ht="18.75">
      <c r="A268" s="110"/>
      <c r="B268" s="1"/>
      <c r="C268" s="13"/>
      <c r="D268" s="13"/>
      <c r="E268" s="1"/>
    </row>
    <row r="269" spans="1:5" s="7" customFormat="1" ht="18.75">
      <c r="A269" s="110"/>
      <c r="B269" s="1"/>
      <c r="C269" s="13"/>
      <c r="D269" s="13"/>
      <c r="E269" s="1"/>
    </row>
    <row r="270" spans="1:5" s="7" customFormat="1" ht="18.75">
      <c r="A270" s="110"/>
      <c r="B270" s="1"/>
      <c r="C270" s="13"/>
      <c r="D270" s="13"/>
      <c r="E270" s="1"/>
    </row>
    <row r="271" spans="1:5" s="7" customFormat="1" ht="18.75">
      <c r="A271" s="110"/>
      <c r="B271" s="1"/>
      <c r="C271" s="13"/>
      <c r="D271" s="13"/>
      <c r="E271" s="1"/>
    </row>
    <row r="272" spans="1:5" s="7" customFormat="1" ht="18.75">
      <c r="A272" s="110"/>
      <c r="B272" s="1"/>
      <c r="C272" s="13"/>
      <c r="D272" s="13"/>
      <c r="E272" s="1"/>
    </row>
    <row r="273" spans="1:5" s="7" customFormat="1" ht="18.75">
      <c r="A273" s="110"/>
      <c r="B273" s="1"/>
      <c r="C273" s="13"/>
      <c r="D273" s="13"/>
      <c r="E273" s="1"/>
    </row>
    <row r="274" spans="1:5" s="7" customFormat="1" ht="18.75">
      <c r="A274" s="110"/>
      <c r="B274" s="1"/>
      <c r="C274" s="13"/>
      <c r="D274" s="13"/>
      <c r="E274" s="1"/>
    </row>
    <row r="275" spans="1:5" s="7" customFormat="1" ht="18.75">
      <c r="A275" s="110"/>
      <c r="B275" s="1"/>
      <c r="C275" s="13"/>
      <c r="D275" s="13"/>
      <c r="E275" s="1"/>
    </row>
    <row r="276" spans="1:5" s="7" customFormat="1" ht="18.75">
      <c r="A276" s="110"/>
      <c r="B276" s="1"/>
      <c r="C276" s="13"/>
      <c r="D276" s="13"/>
      <c r="E276" s="1"/>
    </row>
    <row r="277" spans="1:5" s="7" customFormat="1" ht="18.75">
      <c r="A277" s="110"/>
      <c r="B277" s="1"/>
      <c r="C277" s="13"/>
      <c r="D277" s="13"/>
      <c r="E277" s="1"/>
    </row>
    <row r="278" spans="1:5" s="7" customFormat="1" ht="18.75">
      <c r="A278" s="110"/>
      <c r="B278" s="1"/>
      <c r="C278" s="13"/>
      <c r="D278" s="13"/>
      <c r="E278" s="1"/>
    </row>
    <row r="279" spans="1:5" s="7" customFormat="1" ht="18.75">
      <c r="A279" s="110"/>
      <c r="B279" s="1"/>
      <c r="C279" s="13"/>
      <c r="D279" s="13"/>
      <c r="E279" s="1"/>
    </row>
    <row r="280" spans="1:5" s="7" customFormat="1" ht="18.75">
      <c r="A280" s="110"/>
      <c r="B280" s="1"/>
      <c r="C280" s="13"/>
      <c r="D280" s="13"/>
      <c r="E280" s="1"/>
    </row>
    <row r="281" spans="1:5" s="7" customFormat="1" ht="18.75">
      <c r="A281" s="110"/>
      <c r="B281" s="1"/>
      <c r="C281" s="13"/>
      <c r="D281" s="13"/>
      <c r="E281" s="1"/>
    </row>
    <row r="282" spans="1:5" s="7" customFormat="1" ht="18.75">
      <c r="A282" s="110"/>
      <c r="B282" s="1"/>
      <c r="C282" s="13"/>
      <c r="D282" s="13"/>
      <c r="E282" s="1"/>
    </row>
    <row r="283" spans="1:5" s="7" customFormat="1" ht="18.75">
      <c r="A283" s="110"/>
      <c r="B283" s="1"/>
      <c r="C283" s="13"/>
      <c r="D283" s="13"/>
      <c r="E283" s="1"/>
    </row>
    <row r="284" spans="1:5" s="7" customFormat="1" ht="18.75">
      <c r="A284" s="110"/>
      <c r="B284" s="1"/>
      <c r="C284" s="13"/>
      <c r="D284" s="13"/>
      <c r="E284" s="1"/>
    </row>
    <row r="285" spans="1:5" s="7" customFormat="1" ht="18.75">
      <c r="A285" s="110"/>
      <c r="B285" s="1"/>
      <c r="C285" s="13"/>
      <c r="D285" s="13"/>
      <c r="E285" s="1"/>
    </row>
    <row r="286" spans="1:5" s="7" customFormat="1" ht="18.75">
      <c r="A286" s="110"/>
      <c r="B286" s="1"/>
      <c r="C286" s="13"/>
      <c r="D286" s="13"/>
      <c r="E286" s="1"/>
    </row>
    <row r="287" spans="1:5" s="7" customFormat="1" ht="18.75">
      <c r="A287" s="110"/>
      <c r="B287" s="1"/>
      <c r="C287" s="13"/>
      <c r="D287" s="13"/>
      <c r="E287" s="1"/>
    </row>
    <row r="288" spans="1:5" s="7" customFormat="1" ht="18.75">
      <c r="A288" s="110"/>
      <c r="B288" s="1"/>
      <c r="C288" s="13"/>
      <c r="D288" s="13"/>
      <c r="E288" s="1"/>
    </row>
    <row r="289" spans="1:5" s="7" customFormat="1" ht="18.75">
      <c r="A289" s="110"/>
      <c r="B289" s="1"/>
      <c r="C289" s="13"/>
      <c r="D289" s="13"/>
      <c r="E289" s="1"/>
    </row>
    <row r="290" spans="1:5" s="7" customFormat="1" ht="18.75">
      <c r="A290" s="110"/>
      <c r="B290" s="1"/>
      <c r="C290" s="13"/>
      <c r="D290" s="13"/>
      <c r="E290" s="1"/>
    </row>
    <row r="291" spans="1:5" s="7" customFormat="1" ht="18.75">
      <c r="A291" s="110"/>
      <c r="B291" s="1"/>
      <c r="C291" s="13"/>
      <c r="D291" s="13"/>
      <c r="E291" s="1"/>
    </row>
    <row r="292" spans="1:5" s="7" customFormat="1" ht="18.75">
      <c r="A292" s="110"/>
      <c r="B292" s="1"/>
      <c r="C292" s="13"/>
      <c r="D292" s="13"/>
      <c r="E292" s="1"/>
    </row>
    <row r="293" spans="1:5" s="7" customFormat="1" ht="18.75">
      <c r="A293" s="110"/>
      <c r="B293" s="1"/>
      <c r="C293" s="13"/>
      <c r="D293" s="13"/>
      <c r="E293" s="1"/>
    </row>
    <row r="294" spans="1:5" s="7" customFormat="1" ht="18.75">
      <c r="A294" s="110"/>
      <c r="B294" s="3"/>
      <c r="C294" s="14"/>
      <c r="D294" s="14"/>
      <c r="E294" s="3"/>
    </row>
    <row r="295" spans="1:5" s="7" customFormat="1" ht="18.75">
      <c r="A295" s="110"/>
      <c r="B295" s="3"/>
      <c r="C295" s="14"/>
      <c r="D295" s="14"/>
      <c r="E295" s="3"/>
    </row>
    <row r="296" spans="1:5" s="4" customFormat="1" ht="18.75">
      <c r="A296" s="110"/>
      <c r="B296" s="3"/>
      <c r="C296" s="14"/>
      <c r="D296" s="14"/>
      <c r="E296" s="3"/>
    </row>
    <row r="297" spans="1:5" s="4" customFormat="1" ht="18.75">
      <c r="A297" s="110"/>
      <c r="B297" s="3"/>
      <c r="C297" s="14"/>
      <c r="D297" s="14"/>
      <c r="E297" s="3"/>
    </row>
    <row r="298" spans="1:5" s="4" customFormat="1" ht="18.75">
      <c r="A298" s="110"/>
      <c r="B298" s="3"/>
      <c r="C298" s="14"/>
      <c r="D298" s="14"/>
      <c r="E298" s="3"/>
    </row>
    <row r="299" spans="1:5" s="4" customFormat="1" ht="18.75">
      <c r="A299" s="110"/>
      <c r="B299" s="3"/>
      <c r="C299" s="14"/>
      <c r="D299" s="14"/>
      <c r="E299" s="3"/>
    </row>
    <row r="300" spans="1:5" s="4" customFormat="1" ht="18.75">
      <c r="A300" s="110"/>
      <c r="B300" s="3"/>
      <c r="C300" s="14"/>
      <c r="D300" s="14"/>
      <c r="E300" s="3"/>
    </row>
    <row r="301" spans="1:5" s="4" customFormat="1" ht="18.75">
      <c r="A301" s="110"/>
      <c r="B301" s="3"/>
      <c r="C301" s="14"/>
      <c r="D301" s="14"/>
      <c r="E301" s="3"/>
    </row>
    <row r="302" spans="1:5" s="4" customFormat="1" ht="18.75">
      <c r="A302" s="110"/>
      <c r="B302" s="3"/>
      <c r="C302" s="14"/>
      <c r="D302" s="14"/>
      <c r="E302" s="3"/>
    </row>
    <row r="303" spans="1:5" s="4" customFormat="1" ht="18.75">
      <c r="A303" s="110"/>
      <c r="B303" s="3"/>
      <c r="C303" s="14"/>
      <c r="D303" s="14"/>
      <c r="E303" s="3"/>
    </row>
    <row r="304" spans="1:5" s="4" customFormat="1" ht="18.75">
      <c r="A304" s="110"/>
      <c r="B304" s="3"/>
      <c r="C304" s="14"/>
      <c r="D304" s="14"/>
      <c r="E304" s="3"/>
    </row>
    <row r="305" spans="1:5" s="4" customFormat="1" ht="18.75">
      <c r="A305" s="110"/>
      <c r="B305" s="3"/>
      <c r="C305" s="14"/>
      <c r="D305" s="14"/>
      <c r="E305" s="3"/>
    </row>
    <row r="306" spans="1:5" s="4" customFormat="1" ht="18.75">
      <c r="A306" s="110"/>
      <c r="B306" s="3"/>
      <c r="C306" s="14"/>
      <c r="D306" s="14"/>
      <c r="E306" s="3"/>
    </row>
    <row r="307" spans="1:5" s="4" customFormat="1" ht="18.75">
      <c r="A307" s="110"/>
      <c r="B307" s="3"/>
      <c r="C307" s="14"/>
      <c r="D307" s="14"/>
      <c r="E307" s="3"/>
    </row>
    <row r="308" spans="1:5" s="4" customFormat="1" ht="18.75">
      <c r="A308" s="110"/>
      <c r="B308" s="3"/>
      <c r="C308" s="14"/>
      <c r="D308" s="14"/>
      <c r="E308" s="3"/>
    </row>
    <row r="309" spans="1:5" s="4" customFormat="1" ht="18.75">
      <c r="A309" s="110"/>
      <c r="B309" s="3"/>
      <c r="C309" s="14"/>
      <c r="D309" s="14"/>
      <c r="E309" s="3"/>
    </row>
    <row r="310" spans="1:5" s="4" customFormat="1" ht="18.75">
      <c r="A310" s="110"/>
      <c r="B310" s="3"/>
      <c r="C310" s="14"/>
      <c r="D310" s="14"/>
      <c r="E310" s="3"/>
    </row>
    <row r="311" spans="1:5" s="4" customFormat="1" ht="18.75">
      <c r="A311" s="110"/>
      <c r="B311" s="3"/>
      <c r="C311" s="14"/>
      <c r="D311" s="14"/>
      <c r="E311" s="3"/>
    </row>
    <row r="312" spans="1:5" s="4" customFormat="1" ht="18.75">
      <c r="A312" s="110"/>
      <c r="B312" s="3"/>
      <c r="C312" s="14"/>
      <c r="D312" s="14"/>
      <c r="E312" s="3"/>
    </row>
    <row r="313" spans="1:5" s="4" customFormat="1" ht="18.75">
      <c r="A313" s="110"/>
      <c r="B313" s="3"/>
      <c r="C313" s="14"/>
      <c r="D313" s="14"/>
      <c r="E313" s="3"/>
    </row>
    <row r="314" spans="1:5" s="4" customFormat="1" ht="18.75">
      <c r="A314" s="110"/>
      <c r="B314" s="3"/>
      <c r="C314" s="14"/>
      <c r="D314" s="14"/>
      <c r="E314" s="3"/>
    </row>
    <row r="315" spans="1:5" s="4" customFormat="1" ht="18.75">
      <c r="A315" s="110"/>
      <c r="B315" s="3"/>
      <c r="C315" s="14"/>
      <c r="D315" s="14"/>
      <c r="E315" s="3"/>
    </row>
    <row r="316" spans="1:5" s="4" customFormat="1" ht="18.75">
      <c r="A316" s="110"/>
      <c r="B316" s="3"/>
      <c r="C316" s="14"/>
      <c r="D316" s="14"/>
      <c r="E316" s="3"/>
    </row>
    <row r="317" spans="1:5" s="4" customFormat="1" ht="18.75">
      <c r="A317" s="110"/>
      <c r="B317" s="3"/>
      <c r="C317" s="14"/>
      <c r="D317" s="14"/>
      <c r="E317" s="3"/>
    </row>
    <row r="318" spans="1:5" s="4" customFormat="1" ht="18.75">
      <c r="A318" s="110"/>
      <c r="B318" s="3"/>
      <c r="C318" s="14"/>
      <c r="D318" s="14"/>
      <c r="E318" s="3"/>
    </row>
    <row r="319" spans="1:5" s="4" customFormat="1" ht="18.75">
      <c r="A319" s="110"/>
      <c r="B319" s="3"/>
      <c r="C319" s="14"/>
      <c r="D319" s="14"/>
      <c r="E319" s="3"/>
    </row>
    <row r="320" spans="1:5" s="4" customFormat="1" ht="18.75">
      <c r="A320" s="110"/>
      <c r="B320" s="3"/>
      <c r="C320" s="14"/>
      <c r="D320" s="14"/>
      <c r="E320" s="3"/>
    </row>
    <row r="321" spans="1:5" s="4" customFormat="1" ht="18.75">
      <c r="A321" s="110"/>
      <c r="B321" s="3"/>
      <c r="C321" s="14"/>
      <c r="D321" s="14"/>
      <c r="E321" s="3"/>
    </row>
    <row r="322" spans="1:5" s="4" customFormat="1" ht="18.75">
      <c r="A322" s="110"/>
      <c r="B322" s="3"/>
      <c r="C322" s="14"/>
      <c r="D322" s="14"/>
      <c r="E322" s="3"/>
    </row>
    <row r="323" spans="1:5" s="4" customFormat="1" ht="18.75">
      <c r="A323" s="110"/>
      <c r="B323" s="3"/>
      <c r="C323" s="14"/>
      <c r="D323" s="14"/>
      <c r="E323" s="3"/>
    </row>
    <row r="324" spans="1:5" s="4" customFormat="1" ht="18.75">
      <c r="A324" s="110"/>
      <c r="B324" s="3"/>
      <c r="C324" s="14"/>
      <c r="D324" s="14"/>
      <c r="E324" s="3"/>
    </row>
    <row r="325" spans="1:5" s="4" customFormat="1" ht="18.75">
      <c r="A325" s="110"/>
      <c r="B325" s="3"/>
      <c r="C325" s="14"/>
      <c r="D325" s="14"/>
      <c r="E325" s="3"/>
    </row>
    <row r="326" spans="1:5" s="4" customFormat="1" ht="18.75">
      <c r="A326" s="110"/>
      <c r="B326" s="3"/>
      <c r="C326" s="14"/>
      <c r="D326" s="14"/>
      <c r="E326" s="3"/>
    </row>
    <row r="327" spans="1:5" s="4" customFormat="1" ht="18.75">
      <c r="A327" s="110"/>
      <c r="B327" s="3"/>
      <c r="C327" s="14"/>
      <c r="D327" s="14"/>
      <c r="E327" s="3"/>
    </row>
    <row r="328" spans="1:5" s="4" customFormat="1" ht="18.75">
      <c r="A328" s="110"/>
      <c r="B328" s="3"/>
      <c r="C328" s="14"/>
      <c r="D328" s="14"/>
      <c r="E328" s="3"/>
    </row>
    <row r="329" spans="1:5" s="4" customFormat="1" ht="18.75">
      <c r="A329" s="110"/>
      <c r="B329" s="3"/>
      <c r="C329" s="14"/>
      <c r="D329" s="14"/>
      <c r="E329" s="3"/>
    </row>
    <row r="330" spans="1:5" s="4" customFormat="1" ht="18.75">
      <c r="A330" s="110"/>
      <c r="B330" s="3"/>
      <c r="C330" s="14"/>
      <c r="D330" s="14"/>
      <c r="E330" s="3"/>
    </row>
    <row r="331" spans="1:5" s="4" customFormat="1" ht="18.75">
      <c r="A331" s="110"/>
      <c r="B331" s="3"/>
      <c r="C331" s="14"/>
      <c r="D331" s="14"/>
      <c r="E331" s="3"/>
    </row>
    <row r="332" spans="1:5" s="4" customFormat="1" ht="18.75">
      <c r="A332" s="110"/>
      <c r="B332" s="3"/>
      <c r="C332" s="14"/>
      <c r="D332" s="14"/>
      <c r="E332" s="3"/>
    </row>
    <row r="333" spans="1:5" s="4" customFormat="1" ht="18.75">
      <c r="A333" s="110"/>
      <c r="B333" s="3"/>
      <c r="C333" s="14"/>
      <c r="D333" s="14"/>
      <c r="E333" s="3"/>
    </row>
    <row r="334" spans="1:5" s="4" customFormat="1" ht="18.75">
      <c r="A334" s="110"/>
      <c r="B334" s="3"/>
      <c r="C334" s="14"/>
      <c r="D334" s="14"/>
      <c r="E334" s="3"/>
    </row>
    <row r="335" spans="1:5" s="4" customFormat="1" ht="18.75">
      <c r="A335" s="110"/>
      <c r="B335" s="3"/>
      <c r="C335" s="14"/>
      <c r="D335" s="14"/>
      <c r="E335" s="3"/>
    </row>
    <row r="336" spans="1:5" s="4" customFormat="1" ht="18.75">
      <c r="A336" s="110"/>
      <c r="B336" s="3"/>
      <c r="C336" s="14"/>
      <c r="D336" s="14"/>
      <c r="E336" s="3"/>
    </row>
    <row r="337" spans="1:5" s="4" customFormat="1" ht="18.75">
      <c r="A337" s="110"/>
      <c r="B337" s="3"/>
      <c r="C337" s="14"/>
      <c r="D337" s="14"/>
      <c r="E337" s="3"/>
    </row>
    <row r="338" spans="1:5" s="4" customFormat="1" ht="18.75">
      <c r="A338" s="110"/>
      <c r="B338" s="3"/>
      <c r="C338" s="14"/>
      <c r="D338" s="14"/>
      <c r="E338" s="3"/>
    </row>
    <row r="339" spans="1:5" s="4" customFormat="1" ht="18.75">
      <c r="A339" s="110"/>
      <c r="B339" s="3"/>
      <c r="C339" s="14"/>
      <c r="D339" s="14"/>
      <c r="E339" s="3"/>
    </row>
    <row r="340" spans="1:5" s="4" customFormat="1" ht="18.75">
      <c r="A340" s="110"/>
      <c r="B340" s="3"/>
      <c r="C340" s="14"/>
      <c r="D340" s="14"/>
      <c r="E340" s="3"/>
    </row>
    <row r="341" spans="1:5" s="4" customFormat="1" ht="18.75">
      <c r="A341" s="110"/>
      <c r="B341" s="3"/>
      <c r="C341" s="14"/>
      <c r="D341" s="14"/>
      <c r="E341" s="3"/>
    </row>
    <row r="342" spans="1:5" s="4" customFormat="1" ht="18.75">
      <c r="A342" s="110"/>
      <c r="B342" s="3"/>
      <c r="C342" s="14"/>
      <c r="D342" s="14"/>
      <c r="E342" s="3"/>
    </row>
    <row r="343" spans="1:5" s="4" customFormat="1" ht="18.75">
      <c r="A343" s="110"/>
      <c r="B343" s="3"/>
      <c r="C343" s="14"/>
      <c r="D343" s="14"/>
      <c r="E343" s="3"/>
    </row>
    <row r="344" spans="1:5" s="4" customFormat="1" ht="18.75">
      <c r="A344" s="110"/>
      <c r="B344" s="3"/>
      <c r="C344" s="14"/>
      <c r="D344" s="14"/>
      <c r="E344" s="3"/>
    </row>
    <row r="345" spans="1:5" s="4" customFormat="1" ht="18.75">
      <c r="A345" s="110"/>
      <c r="B345" s="3"/>
      <c r="C345" s="14"/>
      <c r="D345" s="14"/>
      <c r="E345" s="3"/>
    </row>
    <row r="346" spans="1:5" s="4" customFormat="1" ht="18.75">
      <c r="A346" s="110"/>
      <c r="B346" s="3"/>
      <c r="C346" s="14"/>
      <c r="D346" s="14"/>
      <c r="E346" s="3"/>
    </row>
    <row r="347" spans="1:5" s="4" customFormat="1" ht="18.75">
      <c r="A347" s="110"/>
      <c r="B347" s="3"/>
      <c r="C347" s="14"/>
      <c r="D347" s="14"/>
      <c r="E347" s="3"/>
    </row>
    <row r="348" spans="1:5" s="4" customFormat="1" ht="18.75">
      <c r="A348" s="110"/>
      <c r="B348" s="3"/>
      <c r="C348" s="14"/>
      <c r="D348" s="14"/>
      <c r="E348" s="3"/>
    </row>
    <row r="349" spans="1:5" s="4" customFormat="1" ht="18.75">
      <c r="A349" s="110"/>
      <c r="B349" s="3"/>
      <c r="C349" s="14"/>
      <c r="D349" s="14"/>
      <c r="E349" s="3"/>
    </row>
    <row r="350" spans="1:5" s="4" customFormat="1" ht="18.75">
      <c r="A350" s="110"/>
      <c r="B350" s="3"/>
      <c r="C350" s="14"/>
      <c r="D350" s="14"/>
      <c r="E350" s="3"/>
    </row>
    <row r="351" spans="1:5" s="4" customFormat="1" ht="18.75">
      <c r="A351" s="110"/>
      <c r="B351" s="3"/>
      <c r="C351" s="14"/>
      <c r="D351" s="14"/>
      <c r="E351" s="3"/>
    </row>
    <row r="352" spans="1:5" s="4" customFormat="1" ht="18.75">
      <c r="A352" s="110"/>
      <c r="B352" s="3"/>
      <c r="C352" s="14"/>
      <c r="D352" s="14"/>
      <c r="E352" s="3"/>
    </row>
    <row r="353" spans="1:5" s="4" customFormat="1" ht="18.75">
      <c r="A353" s="110"/>
      <c r="B353" s="3"/>
      <c r="C353" s="14"/>
      <c r="D353" s="14"/>
      <c r="E353" s="3"/>
    </row>
    <row r="354" spans="1:5" s="4" customFormat="1" ht="18.75">
      <c r="A354" s="110"/>
      <c r="B354" s="3"/>
      <c r="C354" s="14"/>
      <c r="D354" s="14"/>
      <c r="E354" s="3"/>
    </row>
    <row r="355" spans="1:5" s="4" customFormat="1" ht="18.75">
      <c r="A355" s="110"/>
      <c r="B355" s="3"/>
      <c r="C355" s="14"/>
      <c r="D355" s="14"/>
      <c r="E355" s="3"/>
    </row>
    <row r="356" spans="1:5" s="4" customFormat="1" ht="18.75">
      <c r="A356" s="110"/>
      <c r="B356" s="3"/>
      <c r="C356" s="14"/>
      <c r="D356" s="14"/>
      <c r="E356" s="3"/>
    </row>
    <row r="357" spans="1:5" s="4" customFormat="1" ht="18.75">
      <c r="A357" s="110"/>
      <c r="B357" s="3"/>
      <c r="C357" s="14"/>
      <c r="D357" s="14"/>
      <c r="E357" s="3"/>
    </row>
    <row r="358" spans="1:5" s="4" customFormat="1" ht="18.75">
      <c r="A358" s="110"/>
      <c r="B358" s="3"/>
      <c r="C358" s="14"/>
      <c r="D358" s="14"/>
      <c r="E358" s="3"/>
    </row>
    <row r="359" spans="1:5" s="4" customFormat="1" ht="18.75">
      <c r="A359" s="110"/>
      <c r="B359" s="3"/>
      <c r="C359" s="14"/>
      <c r="D359" s="14"/>
      <c r="E359" s="3"/>
    </row>
    <row r="360" spans="1:5" s="4" customFormat="1" ht="18.75">
      <c r="A360" s="110"/>
      <c r="B360" s="3"/>
      <c r="C360" s="14"/>
      <c r="D360" s="14"/>
      <c r="E360" s="3"/>
    </row>
    <row r="361" spans="1:5" s="4" customFormat="1" ht="18.75">
      <c r="A361" s="110"/>
      <c r="B361" s="3"/>
      <c r="C361" s="14"/>
      <c r="D361" s="14"/>
      <c r="E361" s="3"/>
    </row>
    <row r="362" spans="1:5" s="4" customFormat="1" ht="18.75">
      <c r="A362" s="110"/>
      <c r="B362" s="3"/>
      <c r="C362" s="14"/>
      <c r="D362" s="14"/>
      <c r="E362" s="3"/>
    </row>
    <row r="363" spans="1:5" s="4" customFormat="1" ht="18.75">
      <c r="A363" s="110"/>
      <c r="B363" s="3"/>
      <c r="C363" s="14"/>
      <c r="D363" s="14"/>
      <c r="E363" s="3"/>
    </row>
    <row r="364" spans="1:5" s="4" customFormat="1" ht="18.75">
      <c r="A364" s="110"/>
      <c r="B364" s="3"/>
      <c r="C364" s="14"/>
      <c r="D364" s="14"/>
      <c r="E364" s="3"/>
    </row>
    <row r="365" spans="1:5" s="4" customFormat="1" ht="18.75">
      <c r="A365" s="110"/>
      <c r="B365" s="3"/>
      <c r="C365" s="14"/>
      <c r="D365" s="14"/>
      <c r="E365" s="3"/>
    </row>
    <row r="366" spans="1:5" s="4" customFormat="1" ht="18.75">
      <c r="A366" s="110"/>
      <c r="B366" s="3"/>
      <c r="C366" s="14"/>
      <c r="D366" s="14"/>
      <c r="E366" s="3"/>
    </row>
    <row r="367" spans="1:5" s="4" customFormat="1" ht="18.75">
      <c r="A367" s="110"/>
      <c r="B367" s="3"/>
      <c r="C367" s="14"/>
      <c r="D367" s="14"/>
      <c r="E367" s="3"/>
    </row>
    <row r="368" spans="1:5" s="4" customFormat="1" ht="18.75">
      <c r="A368" s="110"/>
      <c r="B368" s="3"/>
      <c r="C368" s="14"/>
      <c r="D368" s="14"/>
      <c r="E368" s="3"/>
    </row>
    <row r="369" spans="1:5" s="4" customFormat="1" ht="18.75">
      <c r="A369" s="110"/>
      <c r="B369" s="3"/>
      <c r="C369" s="14"/>
      <c r="D369" s="14"/>
      <c r="E369" s="3"/>
    </row>
    <row r="370" spans="1:5" s="4" customFormat="1" ht="18.75">
      <c r="A370" s="110"/>
      <c r="B370" s="3"/>
      <c r="C370" s="14"/>
      <c r="D370" s="14"/>
      <c r="E370" s="3"/>
    </row>
    <row r="371" spans="1:5" s="4" customFormat="1" ht="18.75">
      <c r="A371" s="110"/>
      <c r="B371" s="3"/>
      <c r="C371" s="14"/>
      <c r="D371" s="14"/>
      <c r="E371" s="3"/>
    </row>
    <row r="372" spans="1:5" s="4" customFormat="1" ht="18.75">
      <c r="A372" s="110"/>
      <c r="B372" s="3"/>
      <c r="C372" s="14"/>
      <c r="D372" s="14"/>
      <c r="E372" s="3"/>
    </row>
    <row r="373" spans="1:5" s="4" customFormat="1" ht="18.75">
      <c r="A373" s="110"/>
      <c r="B373" s="3"/>
      <c r="C373" s="14"/>
      <c r="D373" s="14"/>
      <c r="E373" s="3"/>
    </row>
    <row r="374" spans="1:5" s="4" customFormat="1" ht="18.75">
      <c r="A374" s="110"/>
      <c r="B374" s="3"/>
      <c r="C374" s="14"/>
      <c r="D374" s="14"/>
      <c r="E374" s="3"/>
    </row>
    <row r="375" spans="1:5" s="4" customFormat="1" ht="18.75">
      <c r="A375" s="110"/>
      <c r="B375" s="3"/>
      <c r="C375" s="14"/>
      <c r="D375" s="14"/>
      <c r="E375" s="3"/>
    </row>
    <row r="376" spans="1:5" s="4" customFormat="1" ht="18.75">
      <c r="A376" s="110"/>
      <c r="B376" s="3"/>
      <c r="C376" s="14"/>
      <c r="D376" s="14"/>
      <c r="E376" s="3"/>
    </row>
    <row r="377" spans="1:5" s="4" customFormat="1" ht="18.75">
      <c r="A377" s="110"/>
      <c r="B377" s="3"/>
      <c r="C377" s="14"/>
      <c r="D377" s="14"/>
      <c r="E377" s="3"/>
    </row>
    <row r="378" spans="1:5" s="4" customFormat="1" ht="18.75">
      <c r="A378" s="110"/>
      <c r="B378" s="3"/>
      <c r="C378" s="14"/>
      <c r="D378" s="14"/>
      <c r="E378" s="3"/>
    </row>
    <row r="379" spans="1:5" s="4" customFormat="1" ht="18.75">
      <c r="A379" s="110"/>
      <c r="B379" s="3"/>
      <c r="C379" s="14"/>
      <c r="D379" s="14"/>
      <c r="E379" s="3"/>
    </row>
    <row r="380" spans="1:5" s="4" customFormat="1" ht="18.75">
      <c r="A380" s="110"/>
      <c r="B380" s="3"/>
      <c r="C380" s="14"/>
      <c r="D380" s="14"/>
      <c r="E380" s="3"/>
    </row>
    <row r="381" spans="1:5" s="4" customFormat="1" ht="18.75">
      <c r="A381" s="110"/>
      <c r="B381" s="3"/>
      <c r="C381" s="14"/>
      <c r="D381" s="14"/>
      <c r="E381" s="3"/>
    </row>
    <row r="382" spans="1:5" s="4" customFormat="1" ht="18.75">
      <c r="A382" s="110"/>
      <c r="B382" s="3"/>
      <c r="C382" s="14"/>
      <c r="D382" s="14"/>
      <c r="E382" s="3"/>
    </row>
    <row r="383" spans="1:5" s="4" customFormat="1" ht="18.75">
      <c r="A383" s="110"/>
      <c r="B383" s="3"/>
      <c r="C383" s="14"/>
      <c r="D383" s="14"/>
      <c r="E383" s="3"/>
    </row>
    <row r="384" spans="1:5" s="4" customFormat="1" ht="18.75">
      <c r="A384" s="110"/>
      <c r="B384" s="3"/>
      <c r="C384" s="14"/>
      <c r="D384" s="14"/>
      <c r="E384" s="3"/>
    </row>
    <row r="385" spans="1:5" s="4" customFormat="1" ht="18.75">
      <c r="A385" s="110"/>
      <c r="B385" s="3"/>
      <c r="C385" s="14"/>
      <c r="D385" s="14"/>
      <c r="E385" s="3"/>
    </row>
    <row r="386" spans="1:5" s="4" customFormat="1" ht="18.75">
      <c r="A386" s="110"/>
      <c r="B386" s="3"/>
      <c r="C386" s="14"/>
      <c r="D386" s="14"/>
      <c r="E386" s="3"/>
    </row>
    <row r="387" spans="1:5" s="4" customFormat="1" ht="18.75">
      <c r="A387" s="110"/>
      <c r="B387" s="3"/>
      <c r="C387" s="14"/>
      <c r="D387" s="14"/>
      <c r="E387" s="3"/>
    </row>
    <row r="388" spans="1:5" s="4" customFormat="1" ht="18.75">
      <c r="A388" s="110"/>
      <c r="B388" s="3"/>
      <c r="C388" s="14"/>
      <c r="D388" s="14"/>
      <c r="E388" s="3"/>
    </row>
    <row r="389" spans="1:5" s="4" customFormat="1" ht="18.75">
      <c r="A389" s="110"/>
      <c r="B389" s="3"/>
      <c r="C389" s="14"/>
      <c r="D389" s="14"/>
      <c r="E389" s="3"/>
    </row>
    <row r="390" spans="1:5" s="4" customFormat="1" ht="18.75">
      <c r="A390" s="110"/>
      <c r="B390" s="3"/>
      <c r="C390" s="14"/>
      <c r="D390" s="14"/>
      <c r="E390" s="3"/>
    </row>
    <row r="391" spans="1:5" s="4" customFormat="1" ht="18.75">
      <c r="A391" s="110"/>
      <c r="B391" s="3"/>
      <c r="C391" s="14"/>
      <c r="D391" s="14"/>
      <c r="E391" s="3"/>
    </row>
    <row r="392" spans="1:5" s="4" customFormat="1" ht="18.75">
      <c r="A392" s="110"/>
      <c r="B392" s="3"/>
      <c r="C392" s="14"/>
      <c r="D392" s="14"/>
      <c r="E392" s="3"/>
    </row>
    <row r="393" spans="1:5" s="4" customFormat="1" ht="18.75">
      <c r="A393" s="110"/>
      <c r="B393" s="3"/>
      <c r="C393" s="14"/>
      <c r="D393" s="14"/>
      <c r="E393" s="3"/>
    </row>
    <row r="394" spans="1:5" s="4" customFormat="1" ht="18.75">
      <c r="A394" s="110"/>
      <c r="B394" s="3"/>
      <c r="C394" s="14"/>
      <c r="D394" s="14"/>
      <c r="E394" s="3"/>
    </row>
    <row r="395" spans="1:5" s="4" customFormat="1" ht="18.75">
      <c r="A395" s="110"/>
      <c r="B395" s="3"/>
      <c r="C395" s="14"/>
      <c r="D395" s="14"/>
      <c r="E395" s="3"/>
    </row>
    <row r="396" spans="1:5" s="4" customFormat="1" ht="18.75">
      <c r="A396" s="110"/>
      <c r="B396" s="3"/>
      <c r="C396" s="14"/>
      <c r="D396" s="14"/>
      <c r="E396" s="3"/>
    </row>
    <row r="397" spans="1:5" s="4" customFormat="1" ht="18.75">
      <c r="A397" s="110"/>
      <c r="B397" s="3"/>
      <c r="C397" s="14"/>
      <c r="D397" s="14"/>
      <c r="E397" s="3"/>
    </row>
    <row r="398" spans="1:5" s="4" customFormat="1" ht="18.75">
      <c r="A398" s="110"/>
      <c r="B398" s="3"/>
      <c r="C398" s="14"/>
      <c r="D398" s="14"/>
      <c r="E398" s="3"/>
    </row>
    <row r="399" spans="1:5" s="4" customFormat="1" ht="18.75">
      <c r="A399" s="110"/>
      <c r="B399" s="3"/>
      <c r="C399" s="14"/>
      <c r="D399" s="14"/>
      <c r="E399" s="3"/>
    </row>
    <row r="400" spans="1:5" s="4" customFormat="1" ht="18.75">
      <c r="A400" s="110"/>
      <c r="B400" s="3"/>
      <c r="C400" s="14"/>
      <c r="D400" s="14"/>
      <c r="E400" s="3"/>
    </row>
    <row r="401" spans="1:5" s="4" customFormat="1" ht="18.75">
      <c r="A401" s="110"/>
      <c r="B401" s="3"/>
      <c r="C401" s="14"/>
      <c r="D401" s="14"/>
      <c r="E401" s="3"/>
    </row>
    <row r="402" spans="1:5" s="4" customFormat="1" ht="18.75">
      <c r="A402" s="110"/>
      <c r="B402" s="3"/>
      <c r="C402" s="14"/>
      <c r="D402" s="14"/>
      <c r="E402" s="3"/>
    </row>
    <row r="403" spans="1:5" s="4" customFormat="1" ht="18.75">
      <c r="A403" s="110"/>
      <c r="B403" s="3"/>
      <c r="C403" s="14"/>
      <c r="D403" s="14"/>
      <c r="E403" s="3"/>
    </row>
    <row r="404" spans="1:5" s="4" customFormat="1" ht="18.75">
      <c r="A404" s="110"/>
      <c r="B404" s="3"/>
      <c r="C404" s="14"/>
      <c r="D404" s="14"/>
      <c r="E404" s="3"/>
    </row>
    <row r="405" spans="1:5" s="4" customFormat="1" ht="18.75">
      <c r="A405" s="110"/>
      <c r="B405" s="3"/>
      <c r="C405" s="14"/>
      <c r="D405" s="14"/>
      <c r="E405" s="3"/>
    </row>
    <row r="406" spans="1:5" s="4" customFormat="1" ht="18.75">
      <c r="A406" s="110"/>
      <c r="B406" s="3"/>
      <c r="C406" s="14"/>
      <c r="D406" s="14"/>
      <c r="E406" s="3"/>
    </row>
    <row r="407" spans="1:5" s="4" customFormat="1" ht="18.75">
      <c r="A407" s="110"/>
      <c r="B407" s="3"/>
      <c r="C407" s="14"/>
      <c r="D407" s="14"/>
      <c r="E407" s="3"/>
    </row>
    <row r="408" spans="1:5" s="4" customFormat="1" ht="18.75">
      <c r="A408" s="110"/>
      <c r="B408" s="3"/>
      <c r="C408" s="14"/>
      <c r="D408" s="14"/>
      <c r="E408" s="3"/>
    </row>
    <row r="409" spans="1:5" s="4" customFormat="1" ht="18.75">
      <c r="A409" s="110"/>
      <c r="B409" s="3"/>
      <c r="C409" s="14"/>
      <c r="D409" s="14"/>
      <c r="E409" s="3"/>
    </row>
    <row r="410" spans="1:5" s="4" customFormat="1" ht="18.75">
      <c r="A410" s="110"/>
      <c r="B410" s="3"/>
      <c r="C410" s="14"/>
      <c r="D410" s="14"/>
      <c r="E410" s="3"/>
    </row>
    <row r="411" spans="1:5" s="4" customFormat="1" ht="18.75">
      <c r="A411" s="110"/>
      <c r="B411" s="3"/>
      <c r="C411" s="14"/>
      <c r="D411" s="14"/>
      <c r="E411" s="3"/>
    </row>
    <row r="412" spans="1:5" s="4" customFormat="1" ht="18.75">
      <c r="A412" s="110"/>
      <c r="B412" s="3"/>
      <c r="C412" s="14"/>
      <c r="D412" s="14"/>
      <c r="E412" s="3"/>
    </row>
    <row r="413" spans="1:5" s="4" customFormat="1" ht="18.75">
      <c r="A413" s="110"/>
      <c r="B413" s="3"/>
      <c r="C413" s="14"/>
      <c r="D413" s="14"/>
      <c r="E413" s="3"/>
    </row>
    <row r="414" spans="1:5" s="4" customFormat="1" ht="18.75">
      <c r="A414" s="110"/>
      <c r="B414" s="3"/>
      <c r="C414" s="14"/>
      <c r="D414" s="14"/>
      <c r="E414" s="3"/>
    </row>
    <row r="415" spans="1:5" s="4" customFormat="1" ht="18.75">
      <c r="A415" s="110"/>
      <c r="B415" s="3"/>
      <c r="C415" s="14"/>
      <c r="D415" s="14"/>
      <c r="E415" s="3"/>
    </row>
    <row r="416" spans="1:5" s="4" customFormat="1" ht="18.75">
      <c r="A416" s="110"/>
      <c r="B416" s="3"/>
      <c r="C416" s="14"/>
      <c r="D416" s="14"/>
      <c r="E416" s="3"/>
    </row>
    <row r="417" spans="1:5" s="4" customFormat="1" ht="18.75">
      <c r="A417" s="110"/>
      <c r="B417" s="3"/>
      <c r="C417" s="14"/>
      <c r="D417" s="14"/>
      <c r="E417" s="3"/>
    </row>
    <row r="418" spans="1:5" s="4" customFormat="1" ht="18.75">
      <c r="A418" s="110"/>
      <c r="B418" s="3"/>
      <c r="C418" s="14"/>
      <c r="D418" s="14"/>
      <c r="E418" s="3"/>
    </row>
    <row r="419" spans="1:5" s="4" customFormat="1" ht="18.75">
      <c r="A419" s="110"/>
      <c r="B419" s="3"/>
      <c r="C419" s="14"/>
      <c r="D419" s="14"/>
      <c r="E419" s="3"/>
    </row>
    <row r="420" spans="1:5" s="4" customFormat="1" ht="18.75">
      <c r="A420" s="110"/>
      <c r="B420" s="3"/>
      <c r="C420" s="14"/>
      <c r="D420" s="14"/>
      <c r="E420" s="3"/>
    </row>
    <row r="421" spans="1:5" s="4" customFormat="1" ht="18.75">
      <c r="A421" s="110"/>
      <c r="B421" s="3"/>
      <c r="C421" s="14"/>
      <c r="D421" s="14"/>
      <c r="E421" s="3"/>
    </row>
    <row r="422" spans="1:5" s="4" customFormat="1" ht="18.75">
      <c r="A422" s="110"/>
      <c r="B422" s="3"/>
      <c r="C422" s="14"/>
      <c r="D422" s="14"/>
      <c r="E422" s="3"/>
    </row>
    <row r="423" spans="1:5" s="4" customFormat="1" ht="18.75">
      <c r="A423" s="110"/>
      <c r="B423" s="3"/>
      <c r="C423" s="14"/>
      <c r="D423" s="14"/>
      <c r="E423" s="3"/>
    </row>
    <row r="424" spans="1:5" s="4" customFormat="1" ht="18.75">
      <c r="A424" s="110"/>
      <c r="B424" s="3"/>
      <c r="C424" s="14"/>
      <c r="D424" s="14"/>
      <c r="E424" s="3"/>
    </row>
    <row r="425" spans="1:5" s="4" customFormat="1" ht="18.75">
      <c r="A425" s="110"/>
      <c r="B425" s="3"/>
      <c r="C425" s="14"/>
      <c r="D425" s="14"/>
      <c r="E425" s="3"/>
    </row>
    <row r="426" spans="1:5" s="4" customFormat="1" ht="18.75">
      <c r="A426" s="110"/>
      <c r="B426" s="3"/>
      <c r="C426" s="14"/>
      <c r="D426" s="14"/>
      <c r="E426" s="3"/>
    </row>
    <row r="427" spans="1:5" s="4" customFormat="1" ht="18.75">
      <c r="A427" s="110"/>
      <c r="B427" s="3"/>
      <c r="C427" s="14"/>
      <c r="D427" s="14"/>
      <c r="E427" s="3"/>
    </row>
    <row r="428" spans="1:5" s="4" customFormat="1" ht="18.75">
      <c r="A428" s="110"/>
      <c r="B428" s="3"/>
      <c r="C428" s="14"/>
      <c r="D428" s="14"/>
      <c r="E428" s="3"/>
    </row>
    <row r="429" spans="1:5" s="4" customFormat="1" ht="18.75">
      <c r="A429" s="110"/>
      <c r="B429" s="3"/>
      <c r="C429" s="14"/>
      <c r="D429" s="14"/>
      <c r="E429" s="3"/>
    </row>
    <row r="430" spans="1:5" s="4" customFormat="1" ht="18.75">
      <c r="A430" s="110"/>
      <c r="B430" s="3"/>
      <c r="C430" s="14"/>
      <c r="D430" s="14"/>
      <c r="E430" s="3"/>
    </row>
    <row r="431" spans="1:5" s="4" customFormat="1" ht="18.75">
      <c r="A431" s="110"/>
      <c r="B431" s="3"/>
      <c r="C431" s="14"/>
      <c r="D431" s="14"/>
      <c r="E431" s="3"/>
    </row>
    <row r="432" spans="1:5" s="4" customFormat="1" ht="18.75">
      <c r="A432" s="110"/>
      <c r="B432" s="3"/>
      <c r="C432" s="14"/>
      <c r="D432" s="14"/>
      <c r="E432" s="3"/>
    </row>
    <row r="433" spans="1:5" s="4" customFormat="1" ht="18.75">
      <c r="A433" s="110"/>
      <c r="B433" s="3"/>
      <c r="C433" s="14"/>
      <c r="D433" s="14"/>
      <c r="E433" s="3"/>
    </row>
    <row r="434" spans="1:5" s="4" customFormat="1" ht="18.75">
      <c r="A434" s="110"/>
      <c r="B434" s="3"/>
      <c r="C434" s="14"/>
      <c r="D434" s="14"/>
      <c r="E434" s="3"/>
    </row>
    <row r="435" spans="1:5" s="4" customFormat="1" ht="18.75">
      <c r="A435" s="110"/>
      <c r="B435" s="3"/>
      <c r="C435" s="14"/>
      <c r="D435" s="14"/>
      <c r="E435" s="3"/>
    </row>
    <row r="436" spans="1:5" s="4" customFormat="1" ht="18.75">
      <c r="A436" s="110"/>
      <c r="B436" s="3"/>
      <c r="C436" s="14"/>
      <c r="D436" s="14"/>
      <c r="E436" s="3"/>
    </row>
    <row r="437" spans="1:5" s="4" customFormat="1" ht="18.75">
      <c r="A437" s="110"/>
      <c r="B437" s="3"/>
      <c r="C437" s="14"/>
      <c r="D437" s="14"/>
      <c r="E437" s="3"/>
    </row>
    <row r="438" spans="1:5" s="4" customFormat="1" ht="18.75">
      <c r="A438" s="110"/>
      <c r="B438" s="3"/>
      <c r="C438" s="14"/>
      <c r="D438" s="14"/>
      <c r="E438" s="3"/>
    </row>
    <row r="439" spans="1:5" s="4" customFormat="1" ht="18.75">
      <c r="A439" s="110"/>
      <c r="B439" s="3"/>
      <c r="C439" s="14"/>
      <c r="D439" s="14"/>
      <c r="E439" s="3"/>
    </row>
    <row r="440" spans="1:5" s="4" customFormat="1" ht="18.75">
      <c r="A440" s="110"/>
      <c r="B440" s="3"/>
      <c r="C440" s="14"/>
      <c r="D440" s="14"/>
      <c r="E440" s="3"/>
    </row>
    <row r="441" spans="1:5" s="4" customFormat="1" ht="18.75">
      <c r="A441" s="110"/>
      <c r="B441" s="3"/>
      <c r="C441" s="14"/>
      <c r="D441" s="14"/>
      <c r="E441" s="3"/>
    </row>
    <row r="442" spans="1:5" s="4" customFormat="1" ht="18.75">
      <c r="A442" s="110"/>
      <c r="B442" s="3"/>
      <c r="C442" s="14"/>
      <c r="D442" s="14"/>
      <c r="E442" s="3"/>
    </row>
    <row r="443" spans="1:5" s="4" customFormat="1" ht="18.75">
      <c r="A443" s="110"/>
      <c r="B443" s="3"/>
      <c r="C443" s="14"/>
      <c r="D443" s="14"/>
      <c r="E443" s="3"/>
    </row>
    <row r="444" spans="1:5" s="4" customFormat="1" ht="18.75">
      <c r="A444" s="110"/>
      <c r="B444" s="3"/>
      <c r="C444" s="14"/>
      <c r="D444" s="14"/>
      <c r="E444" s="3"/>
    </row>
    <row r="445" spans="1:5" s="4" customFormat="1" ht="18.75">
      <c r="A445" s="110"/>
      <c r="B445" s="3"/>
      <c r="C445" s="14"/>
      <c r="D445" s="14"/>
      <c r="E445" s="3"/>
    </row>
    <row r="446" spans="1:5" s="4" customFormat="1" ht="18.75">
      <c r="A446" s="110"/>
      <c r="B446" s="3"/>
      <c r="C446" s="14"/>
      <c r="D446" s="14"/>
      <c r="E446" s="3"/>
    </row>
    <row r="447" spans="1:5" s="4" customFormat="1" ht="18.75">
      <c r="A447" s="110"/>
      <c r="B447" s="3"/>
      <c r="C447" s="14"/>
      <c r="D447" s="14"/>
      <c r="E447" s="3"/>
    </row>
    <row r="448" spans="1:5" s="4" customFormat="1" ht="18.75">
      <c r="A448" s="110"/>
      <c r="B448" s="3"/>
      <c r="C448" s="14"/>
      <c r="D448" s="14"/>
      <c r="E448" s="3"/>
    </row>
    <row r="449" spans="1:5" s="4" customFormat="1" ht="18.75">
      <c r="A449" s="110"/>
      <c r="B449" s="3"/>
      <c r="C449" s="14"/>
      <c r="D449" s="14"/>
      <c r="E449" s="3"/>
    </row>
    <row r="450" spans="1:5" s="4" customFormat="1" ht="18.75">
      <c r="A450" s="110"/>
      <c r="B450" s="3"/>
      <c r="C450" s="14"/>
      <c r="D450" s="14"/>
      <c r="E450" s="3"/>
    </row>
    <row r="451" spans="1:5" s="4" customFormat="1" ht="18.75">
      <c r="A451" s="110"/>
      <c r="B451" s="3"/>
      <c r="C451" s="14"/>
      <c r="D451" s="14"/>
      <c r="E451" s="3"/>
    </row>
    <row r="452" spans="1:5" s="4" customFormat="1" ht="18.75">
      <c r="A452" s="110"/>
      <c r="B452" s="3"/>
      <c r="C452" s="14"/>
      <c r="D452" s="14"/>
      <c r="E452" s="3"/>
    </row>
    <row r="453" spans="1:5" s="4" customFormat="1" ht="18.75">
      <c r="A453" s="110"/>
      <c r="B453" s="3"/>
      <c r="C453" s="14"/>
      <c r="D453" s="14"/>
      <c r="E453" s="3"/>
    </row>
    <row r="454" spans="1:5" s="4" customFormat="1" ht="18.75">
      <c r="A454" s="110"/>
      <c r="B454" s="3"/>
      <c r="C454" s="14"/>
      <c r="D454" s="14"/>
      <c r="E454" s="3"/>
    </row>
    <row r="455" spans="1:5" s="4" customFormat="1" ht="18.75">
      <c r="A455" s="110"/>
      <c r="B455" s="3"/>
      <c r="C455" s="14"/>
      <c r="D455" s="14"/>
      <c r="E455" s="3"/>
    </row>
    <row r="456" spans="1:5" s="4" customFormat="1" ht="18.75">
      <c r="A456" s="110"/>
      <c r="B456" s="3"/>
      <c r="C456" s="14"/>
      <c r="D456" s="14"/>
      <c r="E456" s="3"/>
    </row>
    <row r="457" spans="1:5" s="4" customFormat="1" ht="18.75">
      <c r="A457" s="110"/>
      <c r="B457" s="3"/>
      <c r="C457" s="14"/>
      <c r="D457" s="14"/>
      <c r="E457" s="3"/>
    </row>
    <row r="458" spans="1:5" s="4" customFormat="1" ht="18.75">
      <c r="A458" s="110"/>
      <c r="B458" s="3"/>
      <c r="C458" s="14"/>
      <c r="D458" s="14"/>
      <c r="E458" s="3"/>
    </row>
    <row r="459" spans="1:5" s="4" customFormat="1" ht="18.75">
      <c r="A459" s="110"/>
      <c r="B459" s="3"/>
      <c r="C459" s="14"/>
      <c r="D459" s="14"/>
      <c r="E459" s="3"/>
    </row>
    <row r="460" spans="1:5" s="4" customFormat="1" ht="18.75">
      <c r="A460" s="110"/>
      <c r="B460" s="3"/>
      <c r="C460" s="14"/>
      <c r="D460" s="14"/>
      <c r="E460" s="3"/>
    </row>
    <row r="461" spans="1:5" s="4" customFormat="1" ht="18.75">
      <c r="A461" s="110"/>
      <c r="B461" s="3"/>
      <c r="C461" s="14"/>
      <c r="D461" s="14"/>
      <c r="E461" s="3"/>
    </row>
    <row r="462" spans="1:5" s="4" customFormat="1" ht="18.75">
      <c r="A462" s="110"/>
      <c r="B462" s="3"/>
      <c r="C462" s="14"/>
      <c r="D462" s="14"/>
      <c r="E462" s="3"/>
    </row>
    <row r="463" spans="1:5" s="4" customFormat="1" ht="18.75">
      <c r="A463" s="110"/>
      <c r="B463" s="3"/>
      <c r="C463" s="14"/>
      <c r="D463" s="14"/>
      <c r="E463" s="3"/>
    </row>
    <row r="464" spans="1:5" s="4" customFormat="1" ht="18.75">
      <c r="A464" s="110"/>
      <c r="B464" s="3"/>
      <c r="C464" s="14"/>
      <c r="D464" s="14"/>
      <c r="E464" s="3"/>
    </row>
    <row r="465" spans="1:5" s="4" customFormat="1" ht="18.75">
      <c r="A465" s="110"/>
      <c r="B465" s="3"/>
      <c r="C465" s="14"/>
      <c r="D465" s="14"/>
      <c r="E465" s="3"/>
    </row>
    <row r="466" spans="1:5" s="4" customFormat="1" ht="18.75">
      <c r="A466" s="110"/>
      <c r="B466" s="3"/>
      <c r="C466" s="14"/>
      <c r="D466" s="14"/>
      <c r="E466" s="3"/>
    </row>
    <row r="467" spans="1:5" s="4" customFormat="1" ht="18.75">
      <c r="A467" s="110"/>
      <c r="B467" s="3"/>
      <c r="C467" s="14"/>
      <c r="D467" s="14"/>
      <c r="E467" s="3"/>
    </row>
    <row r="468" spans="1:5" s="4" customFormat="1" ht="18.75">
      <c r="A468" s="110"/>
      <c r="B468" s="3"/>
      <c r="C468" s="14"/>
      <c r="D468" s="14"/>
      <c r="E468" s="3"/>
    </row>
    <row r="469" spans="1:5" s="4" customFormat="1" ht="18.75">
      <c r="A469" s="110"/>
      <c r="B469" s="3"/>
      <c r="C469" s="14"/>
      <c r="D469" s="14"/>
      <c r="E469" s="3"/>
    </row>
    <row r="470" spans="1:5" s="4" customFormat="1" ht="18.75">
      <c r="A470" s="110"/>
      <c r="B470" s="3"/>
      <c r="C470" s="14"/>
      <c r="D470" s="14"/>
      <c r="E470" s="3"/>
    </row>
    <row r="471" spans="1:5" s="4" customFormat="1" ht="18.75">
      <c r="A471" s="110"/>
      <c r="B471" s="3"/>
      <c r="C471" s="14"/>
      <c r="D471" s="14"/>
      <c r="E471" s="3"/>
    </row>
    <row r="472" spans="1:5" s="4" customFormat="1" ht="18.75">
      <c r="A472" s="110"/>
      <c r="B472" s="3"/>
      <c r="C472" s="14"/>
      <c r="D472" s="14"/>
      <c r="E472" s="3"/>
    </row>
    <row r="473" spans="1:5" s="4" customFormat="1" ht="18.75">
      <c r="A473" s="110"/>
      <c r="B473" s="3"/>
      <c r="C473" s="14"/>
      <c r="D473" s="14"/>
      <c r="E473" s="3"/>
    </row>
    <row r="474" spans="1:5" s="4" customFormat="1" ht="18.75">
      <c r="A474" s="110"/>
      <c r="B474" s="3"/>
      <c r="C474" s="14"/>
      <c r="D474" s="14"/>
      <c r="E474" s="3"/>
    </row>
    <row r="475" spans="1:5" s="4" customFormat="1" ht="18.75">
      <c r="A475" s="110"/>
      <c r="B475" s="3"/>
      <c r="C475" s="14"/>
      <c r="D475" s="14"/>
      <c r="E475" s="3"/>
    </row>
    <row r="476" spans="1:5" s="4" customFormat="1" ht="18.75">
      <c r="A476" s="110"/>
      <c r="B476" s="3"/>
      <c r="C476" s="14"/>
      <c r="D476" s="14"/>
      <c r="E476" s="3"/>
    </row>
    <row r="477" spans="1:5" s="4" customFormat="1" ht="18.75">
      <c r="A477" s="110"/>
      <c r="B477" s="3"/>
      <c r="C477" s="14"/>
      <c r="D477" s="14"/>
      <c r="E477" s="3"/>
    </row>
    <row r="478" spans="1:5" s="4" customFormat="1" ht="18.75">
      <c r="A478" s="110"/>
      <c r="B478" s="3"/>
      <c r="C478" s="14"/>
      <c r="D478" s="14"/>
      <c r="E478" s="3"/>
    </row>
    <row r="479" spans="1:5" s="4" customFormat="1" ht="18.75">
      <c r="A479" s="110"/>
      <c r="B479" s="3"/>
      <c r="C479" s="14"/>
      <c r="D479" s="14"/>
      <c r="E479" s="3"/>
    </row>
    <row r="480" spans="1:5" s="4" customFormat="1" ht="18.75">
      <c r="A480" s="110"/>
      <c r="B480" s="3"/>
      <c r="C480" s="14"/>
      <c r="D480" s="14"/>
      <c r="E480" s="3"/>
    </row>
    <row r="481" spans="1:5" s="4" customFormat="1" ht="18.75">
      <c r="A481" s="110"/>
      <c r="B481" s="3"/>
      <c r="C481" s="14"/>
      <c r="D481" s="14"/>
      <c r="E481" s="3"/>
    </row>
    <row r="482" spans="1:5" s="4" customFormat="1" ht="18.75">
      <c r="A482" s="110"/>
      <c r="B482" s="3"/>
      <c r="C482" s="14"/>
      <c r="D482" s="14"/>
      <c r="E482" s="3"/>
    </row>
    <row r="483" spans="1:5" s="4" customFormat="1" ht="18.75">
      <c r="A483" s="110"/>
      <c r="B483" s="3"/>
      <c r="C483" s="14"/>
      <c r="D483" s="14"/>
      <c r="E483" s="3"/>
    </row>
    <row r="484" spans="1:5" s="4" customFormat="1" ht="18.75">
      <c r="A484" s="110"/>
      <c r="B484" s="3"/>
      <c r="C484" s="14"/>
      <c r="D484" s="14"/>
      <c r="E484" s="3"/>
    </row>
    <row r="485" spans="1:5" s="4" customFormat="1" ht="18.75">
      <c r="A485" s="110"/>
      <c r="B485" s="3"/>
      <c r="C485" s="14"/>
      <c r="D485" s="14"/>
      <c r="E485" s="3"/>
    </row>
    <row r="486" spans="1:5" s="4" customFormat="1" ht="18.75">
      <c r="A486" s="110"/>
      <c r="B486" s="3"/>
      <c r="C486" s="14"/>
      <c r="D486" s="14"/>
      <c r="E486" s="3"/>
    </row>
    <row r="487" spans="1:5" s="4" customFormat="1" ht="18.75">
      <c r="A487" s="110"/>
      <c r="B487" s="3"/>
      <c r="C487" s="14"/>
      <c r="D487" s="14"/>
      <c r="E487" s="3"/>
    </row>
    <row r="488" spans="1:5" s="4" customFormat="1" ht="18.75">
      <c r="A488" s="110"/>
      <c r="B488" s="3"/>
      <c r="C488" s="14"/>
      <c r="D488" s="14"/>
      <c r="E488" s="3"/>
    </row>
    <row r="489" spans="1:5" s="4" customFormat="1" ht="18.75">
      <c r="A489" s="110"/>
      <c r="B489" s="3"/>
      <c r="C489" s="14"/>
      <c r="D489" s="14"/>
      <c r="E489" s="3"/>
    </row>
    <row r="490" spans="1:5" s="4" customFormat="1" ht="18.75">
      <c r="A490" s="110"/>
      <c r="B490" s="3"/>
      <c r="C490" s="14"/>
      <c r="D490" s="14"/>
      <c r="E490" s="3"/>
    </row>
    <row r="491" spans="1:5" s="4" customFormat="1" ht="18.75">
      <c r="A491" s="110"/>
      <c r="B491" s="3"/>
      <c r="C491" s="14"/>
      <c r="D491" s="14"/>
      <c r="E491" s="3"/>
    </row>
    <row r="492" spans="1:5" s="4" customFormat="1" ht="18.75">
      <c r="A492" s="110"/>
      <c r="B492" s="3"/>
      <c r="C492" s="14"/>
      <c r="D492" s="14"/>
      <c r="E492" s="3"/>
    </row>
    <row r="493" spans="1:5" s="4" customFormat="1" ht="18.75">
      <c r="A493" s="110"/>
      <c r="B493" s="3"/>
      <c r="C493" s="14"/>
      <c r="D493" s="14"/>
      <c r="E493" s="3"/>
    </row>
    <row r="494" spans="1:5" s="4" customFormat="1" ht="18.75">
      <c r="A494" s="110"/>
      <c r="B494" s="3"/>
      <c r="C494" s="14"/>
      <c r="D494" s="14"/>
      <c r="E494" s="3"/>
    </row>
    <row r="495" spans="1:5" s="4" customFormat="1" ht="18.75">
      <c r="A495" s="110"/>
      <c r="B495" s="3"/>
      <c r="C495" s="14"/>
      <c r="D495" s="14"/>
      <c r="E495" s="3"/>
    </row>
    <row r="496" spans="1:5" s="4" customFormat="1" ht="18.75">
      <c r="A496" s="110"/>
      <c r="B496" s="3"/>
      <c r="C496" s="14"/>
      <c r="D496" s="14"/>
      <c r="E496" s="3"/>
    </row>
    <row r="497" spans="1:5" s="4" customFormat="1" ht="18.75">
      <c r="A497" s="110"/>
      <c r="B497" s="3"/>
      <c r="C497" s="14"/>
      <c r="D497" s="14"/>
      <c r="E497" s="3"/>
    </row>
    <row r="498" spans="1:5" s="4" customFormat="1" ht="18.75">
      <c r="A498" s="110"/>
      <c r="B498" s="3"/>
      <c r="C498" s="14"/>
      <c r="D498" s="14"/>
      <c r="E498" s="3"/>
    </row>
    <row r="499" spans="1:5" s="4" customFormat="1" ht="18.75">
      <c r="A499" s="110"/>
      <c r="B499" s="3"/>
      <c r="C499" s="14"/>
      <c r="D499" s="14"/>
      <c r="E499" s="3"/>
    </row>
    <row r="500" spans="1:5" s="4" customFormat="1" ht="18.75">
      <c r="A500" s="110"/>
      <c r="B500" s="3"/>
      <c r="C500" s="14"/>
      <c r="D500" s="14"/>
      <c r="E500" s="3"/>
    </row>
    <row r="501" spans="1:5" s="4" customFormat="1" ht="18.75">
      <c r="A501" s="110"/>
      <c r="B501" s="3"/>
      <c r="C501" s="14"/>
      <c r="D501" s="14"/>
      <c r="E501" s="3"/>
    </row>
    <row r="502" spans="1:5" s="4" customFormat="1" ht="18.75">
      <c r="A502" s="110"/>
      <c r="B502" s="3"/>
      <c r="C502" s="14"/>
      <c r="D502" s="14"/>
      <c r="E502" s="3"/>
    </row>
    <row r="503" spans="1:5" s="4" customFormat="1" ht="18.75">
      <c r="A503" s="110"/>
      <c r="B503" s="3"/>
      <c r="C503" s="14"/>
      <c r="D503" s="14"/>
      <c r="E503" s="3"/>
    </row>
    <row r="504" spans="1:5" s="4" customFormat="1" ht="18.75">
      <c r="A504" s="110"/>
      <c r="B504" s="3"/>
      <c r="C504" s="14"/>
      <c r="D504" s="14"/>
      <c r="E504" s="3"/>
    </row>
    <row r="505" spans="1:5" s="4" customFormat="1" ht="18.75">
      <c r="A505" s="110"/>
      <c r="B505" s="3"/>
      <c r="C505" s="14"/>
      <c r="D505" s="14"/>
      <c r="E505" s="3"/>
    </row>
    <row r="506" spans="1:5" s="4" customFormat="1" ht="18.75">
      <c r="A506" s="110"/>
      <c r="B506" s="3"/>
      <c r="C506" s="14"/>
      <c r="D506" s="14"/>
      <c r="E506" s="3"/>
    </row>
    <row r="507" spans="1:5" s="4" customFormat="1" ht="18.75">
      <c r="A507" s="110"/>
      <c r="B507" s="3"/>
      <c r="C507" s="14"/>
      <c r="D507" s="14"/>
      <c r="E507" s="3"/>
    </row>
    <row r="508" spans="1:5" s="4" customFormat="1" ht="18.75">
      <c r="A508" s="110"/>
      <c r="B508" s="3"/>
      <c r="C508" s="14"/>
      <c r="D508" s="14"/>
      <c r="E508" s="3"/>
    </row>
    <row r="509" spans="1:5" s="4" customFormat="1" ht="18.75">
      <c r="A509" s="110"/>
      <c r="B509" s="3"/>
      <c r="C509" s="14"/>
      <c r="D509" s="14"/>
      <c r="E509" s="3"/>
    </row>
    <row r="510" spans="1:5" s="4" customFormat="1" ht="18.75">
      <c r="A510" s="110"/>
      <c r="B510" s="3"/>
      <c r="C510" s="14"/>
      <c r="D510" s="14"/>
      <c r="E510" s="3"/>
    </row>
    <row r="511" spans="1:5" s="4" customFormat="1" ht="18.75">
      <c r="A511" s="110"/>
      <c r="B511" s="3"/>
      <c r="C511" s="14"/>
      <c r="D511" s="14"/>
      <c r="E511" s="3"/>
    </row>
    <row r="512" spans="1:5" s="4" customFormat="1" ht="18.75">
      <c r="A512" s="110"/>
      <c r="B512" s="3"/>
      <c r="C512" s="14"/>
      <c r="D512" s="14"/>
      <c r="E512" s="3"/>
    </row>
    <row r="513" spans="1:5" s="4" customFormat="1" ht="18.75">
      <c r="A513" s="110"/>
      <c r="B513" s="3"/>
      <c r="C513" s="14"/>
      <c r="D513" s="14"/>
      <c r="E513" s="3"/>
    </row>
    <row r="514" spans="1:5" s="4" customFormat="1" ht="18.75">
      <c r="A514" s="110"/>
      <c r="B514" s="3"/>
      <c r="C514" s="14"/>
      <c r="D514" s="14"/>
      <c r="E514" s="3"/>
    </row>
    <row r="515" spans="1:5" s="4" customFormat="1" ht="18.75">
      <c r="A515" s="110"/>
      <c r="B515" s="3"/>
      <c r="C515" s="14"/>
      <c r="D515" s="14"/>
      <c r="E515" s="3"/>
    </row>
    <row r="516" spans="1:5" s="4" customFormat="1" ht="18.75">
      <c r="A516" s="110"/>
      <c r="B516" s="3"/>
      <c r="C516" s="14"/>
      <c r="D516" s="14"/>
      <c r="E516" s="3"/>
    </row>
    <row r="517" spans="1:5" s="4" customFormat="1" ht="18.75">
      <c r="A517" s="110"/>
      <c r="B517" s="3"/>
      <c r="C517" s="14"/>
      <c r="D517" s="14"/>
      <c r="E517" s="3"/>
    </row>
    <row r="518" spans="1:5" s="4" customFormat="1" ht="18.75">
      <c r="A518" s="110"/>
      <c r="B518" s="3"/>
      <c r="C518" s="14"/>
      <c r="D518" s="14"/>
      <c r="E518" s="3"/>
    </row>
    <row r="519" spans="1:5" s="4" customFormat="1" ht="18.75">
      <c r="A519" s="110"/>
      <c r="B519" s="3"/>
      <c r="C519" s="14"/>
      <c r="D519" s="14"/>
      <c r="E519" s="3"/>
    </row>
    <row r="520" spans="1:5" s="4" customFormat="1" ht="18.75">
      <c r="A520" s="110"/>
      <c r="B520" s="3"/>
      <c r="C520" s="14"/>
      <c r="D520" s="14"/>
      <c r="E520" s="3"/>
    </row>
    <row r="521" spans="1:5" s="4" customFormat="1" ht="18.75">
      <c r="A521" s="110"/>
      <c r="B521" s="3"/>
      <c r="C521" s="14"/>
      <c r="D521" s="14"/>
      <c r="E521" s="3"/>
    </row>
    <row r="522" spans="1:5" s="4" customFormat="1" ht="18.75">
      <c r="A522" s="110"/>
      <c r="B522" s="3"/>
      <c r="C522" s="14"/>
      <c r="D522" s="14"/>
      <c r="E522" s="3"/>
    </row>
    <row r="523" spans="1:5" s="4" customFormat="1" ht="18.75">
      <c r="A523" s="110"/>
      <c r="B523" s="3"/>
      <c r="C523" s="14"/>
      <c r="D523" s="14"/>
      <c r="E523" s="3"/>
    </row>
    <row r="524" spans="1:5" s="4" customFormat="1" ht="18.75">
      <c r="A524" s="110"/>
      <c r="B524" s="3"/>
      <c r="C524" s="14"/>
      <c r="D524" s="14"/>
      <c r="E524" s="3"/>
    </row>
    <row r="525" spans="1:5" s="4" customFormat="1" ht="18.75">
      <c r="A525" s="110"/>
      <c r="B525" s="3"/>
      <c r="C525" s="14"/>
      <c r="D525" s="14"/>
      <c r="E525" s="3"/>
    </row>
    <row r="526" spans="1:5" s="4" customFormat="1" ht="18.75">
      <c r="A526" s="110"/>
      <c r="B526" s="3"/>
      <c r="C526" s="14"/>
      <c r="D526" s="14"/>
      <c r="E526" s="3"/>
    </row>
    <row r="527" spans="1:5" s="4" customFormat="1" ht="18.75">
      <c r="A527" s="110"/>
      <c r="B527" s="3"/>
      <c r="C527" s="14"/>
      <c r="D527" s="14"/>
      <c r="E527" s="3"/>
    </row>
    <row r="528" spans="1:5" s="4" customFormat="1" ht="18.75">
      <c r="A528" s="110"/>
      <c r="B528" s="3"/>
      <c r="C528" s="14"/>
      <c r="D528" s="14"/>
      <c r="E528" s="3"/>
    </row>
    <row r="529" spans="1:5" s="4" customFormat="1" ht="18.75">
      <c r="A529" s="110"/>
      <c r="B529" s="3"/>
      <c r="C529" s="14"/>
      <c r="D529" s="14"/>
      <c r="E529" s="3"/>
    </row>
    <row r="530" spans="1:5" s="4" customFormat="1" ht="18.75">
      <c r="A530" s="110"/>
      <c r="B530" s="3"/>
      <c r="C530" s="14"/>
      <c r="D530" s="14"/>
      <c r="E530" s="3"/>
    </row>
    <row r="531" spans="1:5" s="4" customFormat="1" ht="18.75">
      <c r="A531" s="110"/>
      <c r="B531" s="3"/>
      <c r="C531" s="14"/>
      <c r="D531" s="14"/>
      <c r="E531" s="3"/>
    </row>
    <row r="532" spans="1:5" s="4" customFormat="1" ht="18.75">
      <c r="A532" s="110"/>
      <c r="B532" s="3"/>
      <c r="C532" s="14"/>
      <c r="D532" s="14"/>
      <c r="E532" s="3"/>
    </row>
    <row r="533" spans="1:5" s="4" customFormat="1" ht="18.75">
      <c r="A533" s="110"/>
      <c r="B533" s="3"/>
      <c r="C533" s="14"/>
      <c r="D533" s="14"/>
      <c r="E533" s="3"/>
    </row>
    <row r="534" spans="1:5" s="4" customFormat="1" ht="18.75">
      <c r="A534" s="110"/>
      <c r="B534" s="3"/>
      <c r="C534" s="14"/>
      <c r="D534" s="14"/>
      <c r="E534" s="3"/>
    </row>
    <row r="535" spans="1:5" s="4" customFormat="1" ht="18.75">
      <c r="A535" s="110"/>
      <c r="B535" s="3"/>
      <c r="C535" s="14"/>
      <c r="D535" s="14"/>
      <c r="E535" s="3"/>
    </row>
    <row r="536" spans="1:5" s="4" customFormat="1" ht="18.75">
      <c r="A536" s="110"/>
      <c r="B536" s="3"/>
      <c r="C536" s="14"/>
      <c r="D536" s="14"/>
      <c r="E536" s="3"/>
    </row>
    <row r="537" spans="1:5" s="4" customFormat="1" ht="18.75">
      <c r="A537" s="110"/>
      <c r="B537" s="3"/>
      <c r="C537" s="14"/>
      <c r="D537" s="14"/>
      <c r="E537" s="3"/>
    </row>
    <row r="538" spans="1:5" s="4" customFormat="1" ht="18.75">
      <c r="A538" s="110"/>
      <c r="B538" s="3"/>
      <c r="C538" s="14"/>
      <c r="D538" s="14"/>
      <c r="E538" s="3"/>
    </row>
    <row r="539" spans="1:5" s="4" customFormat="1" ht="18.75">
      <c r="A539" s="110"/>
      <c r="B539" s="3"/>
      <c r="C539" s="14"/>
      <c r="D539" s="14"/>
      <c r="E539" s="3"/>
    </row>
    <row r="540" spans="1:5" s="4" customFormat="1" ht="18.75">
      <c r="A540" s="110"/>
      <c r="B540" s="3"/>
      <c r="C540" s="14"/>
      <c r="D540" s="14"/>
      <c r="E540" s="3"/>
    </row>
    <row r="541" spans="1:5" s="4" customFormat="1" ht="18.75">
      <c r="A541" s="110"/>
      <c r="B541" s="3"/>
      <c r="C541" s="14"/>
      <c r="D541" s="14"/>
      <c r="E541" s="3"/>
    </row>
    <row r="542" spans="1:5" s="4" customFormat="1" ht="18.75">
      <c r="A542" s="110"/>
      <c r="B542" s="3"/>
      <c r="C542" s="14"/>
      <c r="D542" s="14"/>
      <c r="E542" s="3"/>
    </row>
    <row r="543" spans="1:5" s="4" customFormat="1" ht="18.75">
      <c r="A543" s="110"/>
      <c r="B543" s="3"/>
      <c r="C543" s="14"/>
      <c r="D543" s="14"/>
      <c r="E543" s="3"/>
    </row>
    <row r="544" spans="1:5" s="4" customFormat="1" ht="18.75">
      <c r="A544" s="110"/>
      <c r="B544" s="3"/>
      <c r="C544" s="14"/>
      <c r="D544" s="14"/>
      <c r="E544" s="3"/>
    </row>
    <row r="545" spans="1:5" s="4" customFormat="1" ht="18.75">
      <c r="A545" s="110"/>
      <c r="B545" s="3"/>
      <c r="C545" s="14"/>
      <c r="D545" s="14"/>
      <c r="E545" s="3"/>
    </row>
    <row r="546" spans="1:5" s="4" customFormat="1" ht="18.75">
      <c r="A546" s="110"/>
      <c r="B546" s="3"/>
      <c r="C546" s="14"/>
      <c r="D546" s="14"/>
      <c r="E546" s="3"/>
    </row>
    <row r="547" spans="1:5" s="4" customFormat="1" ht="18.75">
      <c r="A547" s="110"/>
      <c r="B547" s="3"/>
      <c r="C547" s="14"/>
      <c r="D547" s="14"/>
      <c r="E547" s="3"/>
    </row>
    <row r="548" spans="1:5" s="4" customFormat="1" ht="18.75">
      <c r="A548" s="110"/>
      <c r="B548" s="3"/>
      <c r="C548" s="14"/>
      <c r="D548" s="14"/>
      <c r="E548" s="3"/>
    </row>
    <row r="549" spans="1:5" s="4" customFormat="1" ht="18.75">
      <c r="A549" s="110"/>
      <c r="B549" s="3"/>
      <c r="C549" s="14"/>
      <c r="D549" s="14"/>
      <c r="E549" s="3"/>
    </row>
    <row r="550" spans="1:5" s="4" customFormat="1" ht="18.75">
      <c r="A550" s="110"/>
      <c r="B550" s="3"/>
      <c r="C550" s="14"/>
      <c r="D550" s="14"/>
      <c r="E550" s="3"/>
    </row>
    <row r="551" spans="1:5" s="4" customFormat="1" ht="18.75">
      <c r="A551" s="110"/>
      <c r="B551" s="3"/>
      <c r="C551" s="14"/>
      <c r="D551" s="14"/>
      <c r="E551" s="3"/>
    </row>
    <row r="552" spans="1:5" s="4" customFormat="1" ht="18.75">
      <c r="A552" s="110"/>
      <c r="B552" s="3"/>
      <c r="C552" s="14"/>
      <c r="D552" s="14"/>
      <c r="E552" s="3"/>
    </row>
    <row r="553" spans="1:5" s="4" customFormat="1" ht="18.75">
      <c r="A553" s="110"/>
      <c r="B553" s="3"/>
      <c r="C553" s="14"/>
      <c r="D553" s="14"/>
      <c r="E553" s="3"/>
    </row>
    <row r="554" spans="1:5" s="4" customFormat="1" ht="18.75">
      <c r="A554" s="110"/>
      <c r="B554" s="3"/>
      <c r="C554" s="14"/>
      <c r="D554" s="14"/>
      <c r="E554" s="3"/>
    </row>
    <row r="555" spans="1:5" s="4" customFormat="1" ht="18.75">
      <c r="A555" s="110"/>
      <c r="B555" s="3"/>
      <c r="C555" s="14"/>
      <c r="D555" s="14"/>
      <c r="E555" s="3"/>
    </row>
    <row r="556" spans="1:5" s="4" customFormat="1" ht="18.75">
      <c r="A556" s="110"/>
      <c r="B556" s="3"/>
      <c r="C556" s="14"/>
      <c r="D556" s="14"/>
      <c r="E556" s="3"/>
    </row>
    <row r="557" spans="1:5" s="4" customFormat="1" ht="18.75">
      <c r="A557" s="110"/>
      <c r="B557" s="3"/>
      <c r="C557" s="14"/>
      <c r="D557" s="14"/>
      <c r="E557" s="3"/>
    </row>
    <row r="558" spans="1:5" s="4" customFormat="1" ht="18.75">
      <c r="A558" s="110"/>
      <c r="B558" s="3"/>
      <c r="C558" s="14"/>
      <c r="D558" s="14"/>
      <c r="E558" s="3"/>
    </row>
    <row r="559" spans="1:5" s="4" customFormat="1" ht="18.75">
      <c r="A559" s="110"/>
      <c r="B559" s="3"/>
      <c r="C559" s="14"/>
      <c r="D559" s="14"/>
      <c r="E559" s="3"/>
    </row>
    <row r="560" spans="1:5" s="4" customFormat="1" ht="18.75">
      <c r="A560" s="110"/>
      <c r="B560" s="3"/>
      <c r="C560" s="14"/>
      <c r="D560" s="14"/>
      <c r="E560" s="3"/>
    </row>
    <row r="561" spans="1:5" s="4" customFormat="1" ht="18.75">
      <c r="A561" s="110"/>
      <c r="B561" s="3"/>
      <c r="C561" s="14"/>
      <c r="D561" s="14"/>
      <c r="E561" s="3"/>
    </row>
    <row r="562" spans="1:5" s="4" customFormat="1" ht="18.75">
      <c r="A562" s="110"/>
      <c r="B562" s="3"/>
      <c r="C562" s="14"/>
      <c r="D562" s="14"/>
      <c r="E562" s="3"/>
    </row>
    <row r="563" spans="1:5" s="4" customFormat="1" ht="18.75">
      <c r="A563" s="110"/>
      <c r="B563" s="3"/>
      <c r="C563" s="14"/>
      <c r="D563" s="14"/>
      <c r="E563" s="3"/>
    </row>
    <row r="564" spans="1:5" s="4" customFormat="1" ht="18.75">
      <c r="A564" s="110"/>
      <c r="B564" s="3"/>
      <c r="C564" s="14"/>
      <c r="D564" s="14"/>
      <c r="E564" s="3"/>
    </row>
    <row r="565" spans="1:5" s="4" customFormat="1" ht="18.75">
      <c r="A565" s="110"/>
      <c r="B565" s="3"/>
      <c r="C565" s="14"/>
      <c r="D565" s="14"/>
      <c r="E565" s="3"/>
    </row>
    <row r="566" spans="1:5" s="4" customFormat="1" ht="18.75">
      <c r="A566" s="110"/>
      <c r="B566" s="3"/>
      <c r="C566" s="14"/>
      <c r="D566" s="14"/>
      <c r="E566" s="3"/>
    </row>
    <row r="567" spans="1:5" s="4" customFormat="1" ht="18.75">
      <c r="A567" s="110"/>
      <c r="B567" s="3"/>
      <c r="C567" s="14"/>
      <c r="D567" s="14"/>
      <c r="E567" s="3"/>
    </row>
    <row r="568" spans="1:5" s="4" customFormat="1" ht="18.75">
      <c r="A568" s="110"/>
      <c r="B568" s="3"/>
      <c r="C568" s="14"/>
      <c r="D568" s="14"/>
      <c r="E568" s="3"/>
    </row>
    <row r="569" spans="1:5" s="4" customFormat="1" ht="18.75">
      <c r="A569" s="110"/>
      <c r="B569" s="3"/>
      <c r="C569" s="14"/>
      <c r="D569" s="14"/>
      <c r="E569" s="3"/>
    </row>
    <row r="570" spans="1:5" s="4" customFormat="1" ht="18.75">
      <c r="A570" s="110"/>
      <c r="B570" s="3"/>
      <c r="C570" s="14"/>
      <c r="D570" s="14"/>
      <c r="E570" s="3"/>
    </row>
    <row r="571" spans="1:5" s="4" customFormat="1" ht="18.75">
      <c r="A571" s="110"/>
      <c r="B571" s="3"/>
      <c r="C571" s="14"/>
      <c r="D571" s="14"/>
      <c r="E571" s="3"/>
    </row>
    <row r="572" spans="1:5" s="4" customFormat="1" ht="18.75">
      <c r="A572" s="110"/>
      <c r="B572" s="3"/>
      <c r="C572" s="14"/>
      <c r="D572" s="14"/>
      <c r="E572" s="3"/>
    </row>
    <row r="573" spans="1:5" s="4" customFormat="1" ht="18.75">
      <c r="A573" s="110"/>
      <c r="B573" s="3"/>
      <c r="C573" s="14"/>
      <c r="D573" s="14"/>
      <c r="E573" s="3"/>
    </row>
    <row r="574" spans="1:5" s="4" customFormat="1" ht="18.75">
      <c r="A574" s="110"/>
      <c r="B574" s="3"/>
      <c r="C574" s="14"/>
      <c r="D574" s="14"/>
      <c r="E574" s="3"/>
    </row>
    <row r="575" spans="1:5" s="4" customFormat="1" ht="18.75">
      <c r="A575" s="110"/>
      <c r="B575" s="3"/>
      <c r="C575" s="14"/>
      <c r="D575" s="14"/>
      <c r="E575" s="3"/>
    </row>
    <row r="576" spans="1:5" s="4" customFormat="1" ht="18.75">
      <c r="A576" s="110"/>
      <c r="B576" s="3"/>
      <c r="C576" s="14"/>
      <c r="D576" s="14"/>
      <c r="E576" s="3"/>
    </row>
    <row r="577" spans="1:5" s="4" customFormat="1" ht="18.75">
      <c r="A577" s="110"/>
      <c r="B577" s="3"/>
      <c r="C577" s="14"/>
      <c r="D577" s="14"/>
      <c r="E577" s="3"/>
    </row>
    <row r="578" spans="1:5" s="4" customFormat="1" ht="18.75">
      <c r="A578" s="110"/>
      <c r="B578" s="3"/>
      <c r="C578" s="14"/>
      <c r="D578" s="14"/>
      <c r="E578" s="3"/>
    </row>
    <row r="579" spans="1:5" s="4" customFormat="1" ht="18.75">
      <c r="A579" s="110"/>
      <c r="B579" s="3"/>
      <c r="C579" s="14"/>
      <c r="D579" s="14"/>
      <c r="E579" s="3"/>
    </row>
    <row r="580" spans="1:5" s="4" customFormat="1" ht="18.75">
      <c r="A580" s="110"/>
      <c r="B580" s="3"/>
      <c r="C580" s="14"/>
      <c r="D580" s="14"/>
      <c r="E580" s="3"/>
    </row>
    <row r="581" spans="1:5" s="4" customFormat="1" ht="18.75">
      <c r="A581" s="110"/>
      <c r="B581" s="3"/>
      <c r="C581" s="14"/>
      <c r="D581" s="14"/>
      <c r="E581" s="3"/>
    </row>
    <row r="582" spans="1:5" s="4" customFormat="1" ht="18.75">
      <c r="A582" s="110"/>
      <c r="B582" s="3"/>
      <c r="C582" s="14"/>
      <c r="D582" s="14"/>
      <c r="E582" s="3"/>
    </row>
    <row r="583" spans="1:5" s="4" customFormat="1" ht="18.75">
      <c r="A583" s="110"/>
      <c r="B583" s="3"/>
      <c r="C583" s="14"/>
      <c r="D583" s="14"/>
      <c r="E583" s="3"/>
    </row>
    <row r="584" spans="1:5" s="4" customFormat="1" ht="18.75">
      <c r="A584" s="110"/>
      <c r="B584" s="3"/>
      <c r="C584" s="14"/>
      <c r="D584" s="14"/>
      <c r="E584" s="3"/>
    </row>
    <row r="585" spans="1:5" s="4" customFormat="1" ht="18.75">
      <c r="A585" s="110"/>
      <c r="B585" s="3"/>
      <c r="C585" s="14"/>
      <c r="D585" s="14"/>
      <c r="E585" s="3"/>
    </row>
    <row r="586" spans="1:5" s="4" customFormat="1" ht="18.75">
      <c r="A586" s="110"/>
      <c r="B586" s="3"/>
      <c r="C586" s="14"/>
      <c r="D586" s="14"/>
      <c r="E586" s="3"/>
    </row>
    <row r="587" spans="1:5" s="4" customFormat="1" ht="18.75">
      <c r="A587" s="110"/>
      <c r="B587" s="3"/>
      <c r="C587" s="14"/>
      <c r="D587" s="14"/>
      <c r="E587" s="3"/>
    </row>
    <row r="588" spans="1:5" s="4" customFormat="1" ht="18.75">
      <c r="A588" s="110"/>
      <c r="B588" s="3"/>
      <c r="C588" s="14"/>
      <c r="D588" s="14"/>
      <c r="E588" s="3"/>
    </row>
    <row r="589" spans="1:5" s="4" customFormat="1" ht="18.75">
      <c r="A589" s="110"/>
      <c r="B589" s="3"/>
      <c r="C589" s="14"/>
      <c r="D589" s="14"/>
      <c r="E589" s="3"/>
    </row>
    <row r="590" spans="1:5" s="4" customFormat="1" ht="18.75">
      <c r="A590" s="110"/>
      <c r="B590" s="1"/>
      <c r="C590" s="14"/>
      <c r="D590" s="14"/>
      <c r="E590" s="3"/>
    </row>
    <row r="591" spans="1:5" s="4" customFormat="1" ht="18.75">
      <c r="A591" s="110"/>
      <c r="B591" s="1"/>
      <c r="C591" s="13"/>
      <c r="D591" s="13"/>
      <c r="E591" s="1"/>
    </row>
    <row r="592" spans="1:5" s="4" customFormat="1" ht="18.75">
      <c r="A592" s="110"/>
      <c r="B592" s="1"/>
      <c r="C592" s="13"/>
      <c r="D592" s="13"/>
      <c r="E592" s="1"/>
    </row>
    <row r="593" spans="1:5" s="7" customFormat="1" ht="18.75">
      <c r="A593" s="110"/>
      <c r="B593" s="1"/>
      <c r="C593" s="13"/>
      <c r="D593" s="13"/>
      <c r="E593" s="1"/>
    </row>
    <row r="594" spans="1:5" s="7" customFormat="1" ht="18.75">
      <c r="A594" s="110"/>
      <c r="B594" s="1"/>
      <c r="C594" s="13"/>
      <c r="D594" s="13"/>
      <c r="E594" s="1"/>
    </row>
    <row r="595" spans="1:5" s="7" customFormat="1" ht="18.75">
      <c r="A595" s="110"/>
      <c r="B595" s="1"/>
      <c r="C595" s="13"/>
      <c r="D595" s="13"/>
      <c r="E595" s="1"/>
    </row>
    <row r="596" spans="1:5" s="7" customFormat="1" ht="18.75">
      <c r="A596" s="110"/>
      <c r="B596" s="1"/>
      <c r="C596" s="13"/>
      <c r="D596" s="13"/>
      <c r="E596" s="1"/>
    </row>
    <row r="597" spans="1:5" s="7" customFormat="1" ht="18.75">
      <c r="A597" s="110"/>
      <c r="B597" s="1"/>
      <c r="C597" s="13"/>
      <c r="D597" s="13"/>
      <c r="E597" s="1"/>
    </row>
    <row r="598" spans="1:5" s="7" customFormat="1" ht="18.75">
      <c r="A598" s="110"/>
      <c r="B598" s="1"/>
      <c r="C598" s="13"/>
      <c r="D598" s="13"/>
      <c r="E598" s="1"/>
    </row>
    <row r="599" spans="1:5" s="7" customFormat="1" ht="18.75">
      <c r="A599" s="110"/>
      <c r="B599" s="1"/>
      <c r="C599" s="13"/>
      <c r="D599" s="13"/>
      <c r="E599" s="1"/>
    </row>
    <row r="600" spans="1:5" s="7" customFormat="1" ht="18.75">
      <c r="A600" s="110"/>
      <c r="B600" s="1"/>
      <c r="C600" s="13"/>
      <c r="D600" s="13"/>
      <c r="E600" s="1"/>
    </row>
    <row r="601" spans="1:5" s="7" customFormat="1" ht="18.75">
      <c r="A601" s="110"/>
      <c r="B601" s="1"/>
      <c r="C601" s="13"/>
      <c r="D601" s="13"/>
      <c r="E601" s="1"/>
    </row>
    <row r="602" spans="1:5" s="7" customFormat="1" ht="18.75">
      <c r="A602" s="110"/>
      <c r="B602" s="1"/>
      <c r="C602" s="13"/>
      <c r="D602" s="13"/>
      <c r="E602" s="1"/>
    </row>
    <row r="603" spans="1:5" s="7" customFormat="1" ht="18.75">
      <c r="A603" s="110"/>
      <c r="B603" s="1"/>
      <c r="C603" s="13"/>
      <c r="D603" s="13"/>
      <c r="E603" s="1"/>
    </row>
    <row r="604" spans="1:5" s="7" customFormat="1" ht="18.75">
      <c r="A604" s="110"/>
      <c r="B604" s="1"/>
      <c r="C604" s="13"/>
      <c r="D604" s="13"/>
      <c r="E604" s="1"/>
    </row>
    <row r="605" spans="1:5" s="7" customFormat="1" ht="18.75">
      <c r="A605" s="110"/>
      <c r="B605" s="1"/>
      <c r="C605" s="13"/>
      <c r="D605" s="13"/>
      <c r="E605" s="1"/>
    </row>
    <row r="606" spans="1:5" s="7" customFormat="1" ht="18.75">
      <c r="A606" s="110"/>
      <c r="B606" s="1"/>
      <c r="C606" s="13"/>
      <c r="D606" s="13"/>
      <c r="E606" s="1"/>
    </row>
    <row r="607" spans="1:5" s="7" customFormat="1" ht="18.75">
      <c r="A607" s="110"/>
      <c r="B607" s="1"/>
      <c r="C607" s="13"/>
      <c r="D607" s="13"/>
      <c r="E607" s="1"/>
    </row>
    <row r="608" spans="1:5" s="7" customFormat="1" ht="18.75">
      <c r="A608" s="110"/>
      <c r="B608" s="1"/>
      <c r="C608" s="13"/>
      <c r="D608" s="13"/>
      <c r="E608" s="1"/>
    </row>
    <row r="609" spans="1:5" s="7" customFormat="1" ht="18.75">
      <c r="A609" s="110"/>
      <c r="B609" s="1"/>
      <c r="C609" s="13"/>
      <c r="D609" s="13"/>
      <c r="E609" s="1"/>
    </row>
    <row r="610" spans="1:5" s="7" customFormat="1" ht="18.75">
      <c r="A610" s="110"/>
      <c r="B610" s="1"/>
      <c r="C610" s="13"/>
      <c r="D610" s="13"/>
      <c r="E610" s="1"/>
    </row>
    <row r="611" spans="1:5" s="7" customFormat="1" ht="18.75">
      <c r="A611" s="110"/>
      <c r="B611" s="1"/>
      <c r="C611" s="13"/>
      <c r="D611" s="13"/>
      <c r="E611" s="1"/>
    </row>
    <row r="612" spans="1:5" s="7" customFormat="1" ht="18.75">
      <c r="A612" s="110"/>
      <c r="B612" s="1"/>
      <c r="C612" s="13"/>
      <c r="D612" s="13"/>
      <c r="E612" s="1"/>
    </row>
    <row r="613" spans="1:5" s="7" customFormat="1" ht="18.75">
      <c r="A613" s="110"/>
      <c r="B613" s="1"/>
      <c r="C613" s="13"/>
      <c r="D613" s="13"/>
      <c r="E613" s="1"/>
    </row>
    <row r="614" spans="1:5" s="7" customFormat="1" ht="18.75">
      <c r="A614" s="110"/>
      <c r="B614" s="1"/>
      <c r="C614" s="13"/>
      <c r="D614" s="13"/>
      <c r="E614" s="1"/>
    </row>
    <row r="615" spans="1:5" s="7" customFormat="1" ht="18.75">
      <c r="A615" s="110"/>
      <c r="B615" s="1"/>
      <c r="C615" s="13"/>
      <c r="D615" s="13"/>
      <c r="E615" s="1"/>
    </row>
    <row r="616" spans="1:5" s="7" customFormat="1" ht="18.75">
      <c r="A616" s="110"/>
      <c r="B616" s="1"/>
      <c r="C616" s="13"/>
      <c r="D616" s="13"/>
      <c r="E616" s="1"/>
    </row>
    <row r="617" spans="1:5" s="7" customFormat="1" ht="18.75">
      <c r="A617" s="110"/>
      <c r="B617" s="1"/>
      <c r="C617" s="13"/>
      <c r="D617" s="13"/>
      <c r="E617" s="1"/>
    </row>
    <row r="618" spans="1:5" s="7" customFormat="1" ht="18.75">
      <c r="A618" s="110"/>
      <c r="B618" s="1"/>
      <c r="C618" s="13"/>
      <c r="D618" s="13"/>
      <c r="E618" s="1"/>
    </row>
    <row r="619" spans="1:5" s="7" customFormat="1" ht="18.75">
      <c r="A619" s="110"/>
      <c r="B619" s="1"/>
      <c r="C619" s="13"/>
      <c r="D619" s="13"/>
      <c r="E619" s="1"/>
    </row>
    <row r="620" spans="1:5" s="7" customFormat="1" ht="18.75">
      <c r="A620" s="110"/>
      <c r="B620" s="1"/>
      <c r="C620" s="13"/>
      <c r="D620" s="13"/>
      <c r="E620" s="1"/>
    </row>
    <row r="621" spans="1:5" s="7" customFormat="1" ht="18.75">
      <c r="A621" s="110"/>
      <c r="B621" s="1"/>
      <c r="C621" s="13"/>
      <c r="D621" s="13"/>
      <c r="E621" s="1"/>
    </row>
    <row r="622" spans="1:5" s="7" customFormat="1" ht="18.75">
      <c r="A622" s="110"/>
      <c r="B622" s="1"/>
      <c r="C622" s="13"/>
      <c r="D622" s="13"/>
      <c r="E622" s="1"/>
    </row>
    <row r="623" spans="1:5" s="7" customFormat="1" ht="18.75">
      <c r="A623" s="110"/>
      <c r="B623" s="1"/>
      <c r="C623" s="13"/>
      <c r="D623" s="13"/>
      <c r="E623" s="1"/>
    </row>
    <row r="624" spans="1:5" s="7" customFormat="1" ht="18.75">
      <c r="A624" s="110"/>
      <c r="B624" s="1"/>
      <c r="C624" s="13"/>
      <c r="D624" s="13"/>
      <c r="E624" s="1"/>
    </row>
    <row r="625" spans="1:5" s="7" customFormat="1" ht="18.75">
      <c r="A625" s="110"/>
      <c r="B625" s="1"/>
      <c r="C625" s="13"/>
      <c r="D625" s="13"/>
      <c r="E625" s="1"/>
    </row>
    <row r="626" spans="1:5" s="7" customFormat="1" ht="18.75">
      <c r="A626" s="110"/>
      <c r="B626" s="1"/>
      <c r="C626" s="13"/>
      <c r="D626" s="13"/>
      <c r="E626" s="1"/>
    </row>
    <row r="627" spans="1:5" s="7" customFormat="1" ht="18.75">
      <c r="A627" s="110"/>
      <c r="B627" s="1"/>
      <c r="C627" s="13"/>
      <c r="D627" s="13"/>
      <c r="E627" s="1"/>
    </row>
    <row r="628" spans="1:5" s="7" customFormat="1" ht="18.75">
      <c r="A628" s="110"/>
      <c r="B628" s="1"/>
      <c r="C628" s="13"/>
      <c r="D628" s="13"/>
      <c r="E628" s="1"/>
    </row>
    <row r="629" spans="1:5" s="7" customFormat="1" ht="18.75">
      <c r="A629" s="110"/>
      <c r="B629" s="1"/>
      <c r="C629" s="13"/>
      <c r="D629" s="13"/>
      <c r="E629" s="1"/>
    </row>
    <row r="630" spans="1:5" s="7" customFormat="1" ht="18.75">
      <c r="A630" s="110"/>
      <c r="B630" s="1"/>
      <c r="C630" s="13"/>
      <c r="D630" s="13"/>
      <c r="E630" s="1"/>
    </row>
    <row r="631" spans="1:5" s="7" customFormat="1" ht="18.75">
      <c r="A631" s="110"/>
      <c r="B631" s="1"/>
      <c r="C631" s="13"/>
      <c r="D631" s="13"/>
      <c r="E631" s="1"/>
    </row>
    <row r="632" spans="1:5" s="7" customFormat="1" ht="18.75">
      <c r="A632" s="110"/>
      <c r="B632" s="1"/>
      <c r="C632" s="13"/>
      <c r="D632" s="13"/>
      <c r="E632" s="1"/>
    </row>
    <row r="633" spans="1:5" s="7" customFormat="1" ht="18.75">
      <c r="A633" s="110"/>
      <c r="B633" s="1"/>
      <c r="C633" s="13"/>
      <c r="D633" s="13"/>
      <c r="E633" s="1"/>
    </row>
    <row r="634" spans="1:5" s="7" customFormat="1" ht="18.75">
      <c r="A634" s="110"/>
      <c r="B634" s="1"/>
      <c r="C634" s="13"/>
      <c r="D634" s="13"/>
      <c r="E634" s="1"/>
    </row>
    <row r="635" spans="1:5" s="7" customFormat="1" ht="18.75">
      <c r="A635" s="110"/>
      <c r="B635" s="1"/>
      <c r="C635" s="13"/>
      <c r="D635" s="13"/>
      <c r="E635" s="1"/>
    </row>
    <row r="636" spans="1:5" s="7" customFormat="1" ht="18.75">
      <c r="A636" s="110"/>
      <c r="B636" s="1"/>
      <c r="C636" s="13"/>
      <c r="D636" s="13"/>
      <c r="E636" s="1"/>
    </row>
    <row r="637" spans="1:5" s="7" customFormat="1" ht="18.75">
      <c r="A637" s="110"/>
      <c r="B637" s="1"/>
      <c r="C637" s="13"/>
      <c r="D637" s="13"/>
      <c r="E637" s="1"/>
    </row>
    <row r="638" spans="1:5" s="7" customFormat="1" ht="18.75">
      <c r="A638" s="110"/>
      <c r="B638" s="1"/>
      <c r="C638" s="13"/>
      <c r="D638" s="13"/>
      <c r="E638" s="1"/>
    </row>
    <row r="639" spans="1:5" s="7" customFormat="1" ht="18.75">
      <c r="A639" s="110"/>
      <c r="B639" s="1"/>
      <c r="C639" s="13"/>
      <c r="D639" s="13"/>
      <c r="E639" s="1"/>
    </row>
    <row r="640" spans="1:5" s="7" customFormat="1" ht="18.75">
      <c r="A640" s="110"/>
      <c r="B640" s="1"/>
      <c r="C640" s="13"/>
      <c r="D640" s="13"/>
      <c r="E640" s="1"/>
    </row>
    <row r="641" spans="1:5" s="7" customFormat="1" ht="18.75">
      <c r="A641" s="110"/>
      <c r="B641" s="1"/>
      <c r="C641" s="13"/>
      <c r="D641" s="13"/>
      <c r="E641" s="1"/>
    </row>
    <row r="642" spans="1:5" s="7" customFormat="1" ht="18.75">
      <c r="A642" s="110"/>
      <c r="B642" s="1"/>
      <c r="C642" s="13"/>
      <c r="D642" s="13"/>
      <c r="E642" s="1"/>
    </row>
    <row r="643" spans="1:5" s="7" customFormat="1" ht="18.75">
      <c r="A643" s="110"/>
      <c r="B643" s="1"/>
      <c r="C643" s="13"/>
      <c r="D643" s="13"/>
      <c r="E643" s="1"/>
    </row>
    <row r="644" spans="1:5" s="7" customFormat="1" ht="18.75">
      <c r="A644" s="110"/>
      <c r="B644" s="1"/>
      <c r="C644" s="13"/>
      <c r="D644" s="13"/>
      <c r="E644" s="1"/>
    </row>
    <row r="645" spans="1:5" s="7" customFormat="1" ht="18.75">
      <c r="A645" s="110"/>
      <c r="B645" s="1"/>
      <c r="C645" s="13"/>
      <c r="D645" s="13"/>
      <c r="E645" s="1"/>
    </row>
    <row r="646" spans="1:5" s="7" customFormat="1" ht="18.75">
      <c r="A646" s="110"/>
      <c r="B646" s="1"/>
      <c r="C646" s="13"/>
      <c r="D646" s="13"/>
      <c r="E646" s="1"/>
    </row>
    <row r="647" spans="1:5" s="7" customFormat="1" ht="18.75">
      <c r="A647" s="110"/>
      <c r="B647" s="1"/>
      <c r="C647" s="13"/>
      <c r="D647" s="13"/>
      <c r="E647" s="1"/>
    </row>
    <row r="648" spans="1:5" s="7" customFormat="1" ht="18.75">
      <c r="A648" s="110"/>
      <c r="B648" s="1"/>
      <c r="C648" s="13"/>
      <c r="D648" s="13"/>
      <c r="E648" s="1"/>
    </row>
    <row r="649" spans="1:5" s="7" customFormat="1" ht="18.75">
      <c r="A649" s="110"/>
      <c r="B649" s="1"/>
      <c r="C649" s="13"/>
      <c r="D649" s="13"/>
      <c r="E649" s="1"/>
    </row>
    <row r="650" spans="1:5" s="7" customFormat="1" ht="18.75">
      <c r="A650" s="110"/>
      <c r="B650" s="1"/>
      <c r="C650" s="13"/>
      <c r="D650" s="13"/>
      <c r="E650" s="1"/>
    </row>
    <row r="651" spans="1:5" s="7" customFormat="1" ht="18.75">
      <c r="A651" s="110"/>
      <c r="B651" s="1"/>
      <c r="C651" s="13"/>
      <c r="D651" s="13"/>
      <c r="E651" s="1"/>
    </row>
    <row r="652" spans="1:5" s="7" customFormat="1" ht="18.75">
      <c r="A652" s="110"/>
      <c r="B652" s="1"/>
      <c r="C652" s="13"/>
      <c r="D652" s="13"/>
      <c r="E652" s="1"/>
    </row>
    <row r="653" spans="1:5" s="7" customFormat="1" ht="18.75">
      <c r="A653" s="110"/>
      <c r="B653" s="1"/>
      <c r="C653" s="13"/>
      <c r="D653" s="13"/>
      <c r="E653" s="1"/>
    </row>
    <row r="654" spans="1:5" s="7" customFormat="1" ht="18.75">
      <c r="A654" s="110"/>
      <c r="B654" s="1"/>
      <c r="C654" s="13"/>
      <c r="D654" s="13"/>
      <c r="E654" s="1"/>
    </row>
    <row r="655" spans="1:5" s="7" customFormat="1" ht="18.75">
      <c r="A655" s="110"/>
      <c r="B655" s="1"/>
      <c r="C655" s="13"/>
      <c r="D655" s="13"/>
      <c r="E655" s="1"/>
    </row>
    <row r="656" spans="1:5" s="7" customFormat="1" ht="18.75">
      <c r="A656" s="110"/>
      <c r="B656" s="1"/>
      <c r="C656" s="13"/>
      <c r="D656" s="13"/>
      <c r="E656" s="1"/>
    </row>
    <row r="657" spans="1:5" s="7" customFormat="1" ht="18.75">
      <c r="A657" s="110"/>
      <c r="B657" s="1"/>
      <c r="C657" s="13"/>
      <c r="D657" s="13"/>
      <c r="E657" s="1"/>
    </row>
    <row r="658" spans="1:5" s="7" customFormat="1" ht="18.75">
      <c r="A658" s="110"/>
      <c r="B658" s="1"/>
      <c r="C658" s="13"/>
      <c r="D658" s="13"/>
      <c r="E658" s="1"/>
    </row>
    <row r="659" spans="1:5" s="7" customFormat="1" ht="18.75">
      <c r="A659" s="110"/>
      <c r="B659" s="1"/>
      <c r="C659" s="13"/>
      <c r="D659" s="13"/>
      <c r="E659" s="1"/>
    </row>
    <row r="660" spans="1:5" s="7" customFormat="1" ht="18.75">
      <c r="A660" s="110"/>
      <c r="B660" s="1"/>
      <c r="C660" s="13"/>
      <c r="D660" s="13"/>
      <c r="E660" s="1"/>
    </row>
    <row r="661" spans="1:5" s="7" customFormat="1" ht="18.75">
      <c r="A661" s="110"/>
      <c r="B661" s="1"/>
      <c r="C661" s="13"/>
      <c r="D661" s="13"/>
      <c r="E661" s="1"/>
    </row>
    <row r="662" spans="1:5" s="7" customFormat="1" ht="18.75">
      <c r="A662" s="110"/>
      <c r="B662" s="1"/>
      <c r="C662" s="13"/>
      <c r="D662" s="13"/>
      <c r="E662" s="1"/>
    </row>
    <row r="663" spans="1:5" s="7" customFormat="1" ht="18.75">
      <c r="A663" s="110"/>
      <c r="B663" s="1"/>
      <c r="C663" s="13"/>
      <c r="D663" s="13"/>
      <c r="E663" s="1"/>
    </row>
    <row r="664" spans="1:5" s="7" customFormat="1" ht="18.75">
      <c r="A664" s="110"/>
      <c r="B664" s="1"/>
      <c r="C664" s="13"/>
      <c r="D664" s="13"/>
      <c r="E664" s="1"/>
    </row>
    <row r="665" spans="1:5" s="7" customFormat="1" ht="18.75">
      <c r="A665" s="110"/>
      <c r="B665" s="1"/>
      <c r="C665" s="13"/>
      <c r="D665" s="13"/>
      <c r="E665" s="1"/>
    </row>
    <row r="666" spans="1:5" s="7" customFormat="1" ht="18.75">
      <c r="A666" s="110"/>
      <c r="B666" s="1"/>
      <c r="C666" s="13"/>
      <c r="D666" s="13"/>
      <c r="E666" s="1"/>
    </row>
    <row r="667" spans="1:5" s="7" customFormat="1" ht="18.75">
      <c r="A667" s="110"/>
      <c r="B667" s="1"/>
      <c r="C667" s="13"/>
      <c r="D667" s="13"/>
      <c r="E667" s="1"/>
    </row>
    <row r="668" spans="1:5" s="7" customFormat="1" ht="18.75">
      <c r="A668" s="110"/>
      <c r="B668" s="1"/>
      <c r="C668" s="13"/>
      <c r="D668" s="13"/>
      <c r="E668" s="1"/>
    </row>
    <row r="669" spans="1:5" s="7" customFormat="1" ht="18.75">
      <c r="A669" s="110"/>
      <c r="B669" s="1"/>
      <c r="C669" s="13"/>
      <c r="D669" s="13"/>
      <c r="E669" s="1"/>
    </row>
    <row r="670" spans="1:5" s="7" customFormat="1" ht="18.75">
      <c r="A670" s="110"/>
      <c r="B670" s="1"/>
      <c r="C670" s="13"/>
      <c r="D670" s="13"/>
      <c r="E670" s="1"/>
    </row>
    <row r="671" spans="1:5" s="7" customFormat="1" ht="18.75">
      <c r="A671" s="110"/>
      <c r="B671" s="1"/>
      <c r="C671" s="13"/>
      <c r="D671" s="13"/>
      <c r="E671" s="1"/>
    </row>
    <row r="672" spans="1:5" s="7" customFormat="1" ht="18.75">
      <c r="A672" s="110"/>
      <c r="B672" s="1"/>
      <c r="C672" s="13"/>
      <c r="D672" s="13"/>
      <c r="E672" s="1"/>
    </row>
    <row r="673" spans="1:5" s="7" customFormat="1" ht="18.75">
      <c r="A673" s="110"/>
      <c r="B673" s="1"/>
      <c r="C673" s="13"/>
      <c r="D673" s="13"/>
      <c r="E673" s="1"/>
    </row>
    <row r="674" spans="1:5" s="7" customFormat="1" ht="18.75">
      <c r="A674" s="110"/>
      <c r="B674" s="1"/>
      <c r="C674" s="13"/>
      <c r="D674" s="13"/>
      <c r="E674" s="1"/>
    </row>
    <row r="675" spans="1:5" s="7" customFormat="1" ht="18.75">
      <c r="A675" s="110"/>
      <c r="B675" s="1"/>
      <c r="C675" s="13"/>
      <c r="D675" s="13"/>
      <c r="E675" s="1"/>
    </row>
    <row r="676" spans="1:5" s="7" customFormat="1" ht="18.75">
      <c r="A676" s="110"/>
      <c r="B676" s="1"/>
      <c r="C676" s="13"/>
      <c r="D676" s="13"/>
      <c r="E676" s="1"/>
    </row>
    <row r="677" spans="1:5" s="7" customFormat="1" ht="18.75">
      <c r="A677" s="110"/>
      <c r="B677" s="1"/>
      <c r="C677" s="13"/>
      <c r="D677" s="13"/>
      <c r="E677" s="1"/>
    </row>
    <row r="678" spans="1:5" s="7" customFormat="1" ht="18.75">
      <c r="A678" s="110"/>
      <c r="B678" s="1"/>
      <c r="C678" s="13"/>
      <c r="D678" s="13"/>
      <c r="E678" s="1"/>
    </row>
    <row r="679" spans="1:5" s="7" customFormat="1" ht="18.75">
      <c r="A679" s="110"/>
      <c r="B679" s="1"/>
      <c r="C679" s="13"/>
      <c r="D679" s="13"/>
      <c r="E679" s="1"/>
    </row>
    <row r="680" ht="18.75">
      <c r="A680" s="110"/>
    </row>
    <row r="681" ht="18.75">
      <c r="A681" s="110"/>
    </row>
    <row r="682" ht="18.75">
      <c r="A682" s="110"/>
    </row>
    <row r="683" ht="18.75">
      <c r="A683" s="110"/>
    </row>
    <row r="684" ht="18.75">
      <c r="A684" s="110"/>
    </row>
    <row r="685" ht="18.75">
      <c r="A685" s="110"/>
    </row>
    <row r="686" ht="18.75">
      <c r="A686" s="110"/>
    </row>
    <row r="687" ht="18.75">
      <c r="A687" s="110"/>
    </row>
    <row r="688" ht="18.75">
      <c r="A688" s="110"/>
    </row>
    <row r="689" ht="18.75">
      <c r="A689" s="110"/>
    </row>
    <row r="690" ht="18.75">
      <c r="A690" s="110"/>
    </row>
    <row r="691" ht="18.75">
      <c r="A691" s="110"/>
    </row>
    <row r="692" ht="18.75">
      <c r="A692" s="110"/>
    </row>
    <row r="693" ht="18.75">
      <c r="A693" s="110"/>
    </row>
    <row r="694" ht="18.75">
      <c r="A694" s="110"/>
    </row>
    <row r="695" ht="18.75">
      <c r="A695" s="110"/>
    </row>
    <row r="696" ht="18.75">
      <c r="A696" s="110"/>
    </row>
    <row r="697" ht="18.75">
      <c r="A697" s="110"/>
    </row>
    <row r="698" ht="18.75">
      <c r="A698" s="110"/>
    </row>
    <row r="699" ht="18.75">
      <c r="A699" s="110"/>
    </row>
    <row r="700" ht="18.75">
      <c r="A700" s="110"/>
    </row>
    <row r="701" ht="18.75">
      <c r="A701" s="110"/>
    </row>
    <row r="702" ht="18.75">
      <c r="A702" s="110"/>
    </row>
    <row r="703" ht="18.75">
      <c r="A703" s="110"/>
    </row>
    <row r="704" ht="18.75">
      <c r="A704" s="110"/>
    </row>
    <row r="705" ht="18.75">
      <c r="A705" s="110"/>
    </row>
    <row r="706" ht="18.75">
      <c r="A706" s="110"/>
    </row>
    <row r="707" ht="18.75">
      <c r="A707" s="110"/>
    </row>
    <row r="708" ht="18.75">
      <c r="A708" s="110"/>
    </row>
    <row r="709" ht="18.75">
      <c r="A709" s="110"/>
    </row>
    <row r="710" ht="18.75">
      <c r="A710" s="110"/>
    </row>
    <row r="711" ht="18.75">
      <c r="A711" s="110"/>
    </row>
    <row r="712" ht="18.75">
      <c r="A712" s="110"/>
    </row>
    <row r="713" ht="18.75">
      <c r="A713" s="110"/>
    </row>
    <row r="714" ht="18.75">
      <c r="A714" s="110"/>
    </row>
    <row r="715" ht="18.75">
      <c r="A715" s="110"/>
    </row>
    <row r="716" ht="18.75">
      <c r="A716" s="110"/>
    </row>
    <row r="717" ht="18.75">
      <c r="A717" s="110"/>
    </row>
    <row r="718" ht="18.75">
      <c r="A718" s="110"/>
    </row>
    <row r="719" ht="18.75">
      <c r="A719" s="110"/>
    </row>
    <row r="720" ht="18.75">
      <c r="A720" s="110"/>
    </row>
    <row r="721" ht="18.75">
      <c r="A721" s="110"/>
    </row>
    <row r="722" ht="18.75">
      <c r="A722" s="110"/>
    </row>
    <row r="723" ht="18.75">
      <c r="A723" s="110"/>
    </row>
    <row r="724" ht="18.75">
      <c r="A724" s="110"/>
    </row>
    <row r="725" ht="18.75">
      <c r="A725" s="110"/>
    </row>
    <row r="726" ht="18.75">
      <c r="A726" s="110"/>
    </row>
    <row r="727" ht="18.75">
      <c r="A727" s="110"/>
    </row>
    <row r="728" ht="18.75">
      <c r="A728" s="110"/>
    </row>
    <row r="729" ht="18.75">
      <c r="A729" s="110"/>
    </row>
    <row r="730" ht="18.75">
      <c r="A730" s="110"/>
    </row>
    <row r="731" ht="18.75">
      <c r="A731" s="110"/>
    </row>
    <row r="732" ht="18.75">
      <c r="A732" s="110"/>
    </row>
    <row r="733" ht="18.75">
      <c r="A733" s="110"/>
    </row>
    <row r="734" ht="18.75">
      <c r="A734" s="110"/>
    </row>
    <row r="735" ht="18.75">
      <c r="A735" s="110"/>
    </row>
    <row r="736" ht="18.75">
      <c r="A736" s="110"/>
    </row>
    <row r="737" ht="18.75">
      <c r="A737" s="110"/>
    </row>
    <row r="738" ht="18.75">
      <c r="A738" s="110"/>
    </row>
    <row r="739" ht="18.75">
      <c r="A739" s="110"/>
    </row>
    <row r="740" ht="18.75">
      <c r="A740" s="110"/>
    </row>
    <row r="741" ht="18.75">
      <c r="A741" s="110"/>
    </row>
    <row r="742" ht="18.75">
      <c r="A742" s="110"/>
    </row>
    <row r="743" ht="18.75">
      <c r="A743" s="110"/>
    </row>
    <row r="744" ht="18.75">
      <c r="A744" s="110"/>
    </row>
    <row r="745" ht="18.75">
      <c r="A745" s="110"/>
    </row>
    <row r="746" ht="18.75">
      <c r="A746" s="110"/>
    </row>
    <row r="747" ht="18.75">
      <c r="A747" s="110"/>
    </row>
    <row r="748" ht="18.75">
      <c r="A748" s="110"/>
    </row>
    <row r="749" ht="18.75">
      <c r="A749" s="110"/>
    </row>
    <row r="750" ht="18.75">
      <c r="A750" s="110"/>
    </row>
    <row r="751" ht="18.75">
      <c r="A751" s="110"/>
    </row>
    <row r="752" ht="18.75">
      <c r="A752" s="110"/>
    </row>
    <row r="753" ht="18.75">
      <c r="A753" s="110"/>
    </row>
    <row r="754" ht="18.75">
      <c r="A754" s="110"/>
    </row>
    <row r="755" ht="18.75">
      <c r="A755" s="110"/>
    </row>
    <row r="756" ht="18.75">
      <c r="A756" s="110"/>
    </row>
    <row r="757" ht="18.75">
      <c r="A757" s="110"/>
    </row>
    <row r="758" ht="18.75">
      <c r="A758" s="110"/>
    </row>
    <row r="759" ht="18.75">
      <c r="A759" s="110"/>
    </row>
    <row r="760" ht="18.75">
      <c r="A760" s="110"/>
    </row>
    <row r="761" ht="18.75">
      <c r="A761" s="110"/>
    </row>
    <row r="762" ht="18.75">
      <c r="A762" s="110"/>
    </row>
    <row r="763" ht="18.75">
      <c r="A763" s="110"/>
    </row>
    <row r="764" ht="18.75">
      <c r="A764" s="110"/>
    </row>
    <row r="765" ht="18.75">
      <c r="A765" s="110"/>
    </row>
    <row r="766" ht="18.75">
      <c r="A766" s="110"/>
    </row>
    <row r="767" ht="18.75">
      <c r="A767" s="110"/>
    </row>
    <row r="768" ht="18.75">
      <c r="A768" s="110"/>
    </row>
    <row r="769" ht="18.75">
      <c r="A769" s="110"/>
    </row>
    <row r="770" ht="18.75">
      <c r="A770" s="110"/>
    </row>
    <row r="771" ht="18.75">
      <c r="A771" s="110"/>
    </row>
    <row r="772" ht="18.75">
      <c r="A772" s="110"/>
    </row>
    <row r="773" ht="18.75">
      <c r="A773" s="110"/>
    </row>
    <row r="774" ht="18.75">
      <c r="A774" s="110"/>
    </row>
    <row r="775" ht="18.75">
      <c r="A775" s="110"/>
    </row>
    <row r="776" ht="18.75">
      <c r="A776" s="110"/>
    </row>
    <row r="777" ht="18.75">
      <c r="A777" s="110"/>
    </row>
    <row r="778" ht="18.75">
      <c r="A778" s="110"/>
    </row>
    <row r="779" ht="18.75">
      <c r="A779" s="110"/>
    </row>
    <row r="780" ht="18.75">
      <c r="A780" s="110"/>
    </row>
    <row r="781" ht="18.75">
      <c r="A781" s="110"/>
    </row>
    <row r="782" ht="18.75">
      <c r="A782" s="110"/>
    </row>
    <row r="783" ht="18.75">
      <c r="A783" s="110"/>
    </row>
    <row r="784" ht="18.75">
      <c r="A784" s="110"/>
    </row>
    <row r="785" ht="18.75">
      <c r="A785" s="110"/>
    </row>
    <row r="786" ht="18.75">
      <c r="A786" s="110"/>
    </row>
    <row r="787" ht="18.75">
      <c r="A787" s="110"/>
    </row>
    <row r="788" ht="18.75">
      <c r="A788" s="110"/>
    </row>
    <row r="789" ht="18.75">
      <c r="A789" s="110"/>
    </row>
    <row r="790" ht="18.75">
      <c r="A790" s="110"/>
    </row>
    <row r="791" ht="18.75">
      <c r="A791" s="110"/>
    </row>
    <row r="792" ht="18.75">
      <c r="A792" s="110"/>
    </row>
    <row r="793" ht="18.75">
      <c r="A793" s="110"/>
    </row>
    <row r="794" ht="18.75">
      <c r="A794" s="110"/>
    </row>
    <row r="795" ht="18.75">
      <c r="A795" s="110"/>
    </row>
    <row r="796" ht="18.75">
      <c r="A796" s="110"/>
    </row>
    <row r="797" ht="18.75">
      <c r="A797" s="110"/>
    </row>
    <row r="798" ht="18.75">
      <c r="A798" s="110"/>
    </row>
    <row r="799" ht="18.75">
      <c r="A799" s="110"/>
    </row>
    <row r="800" ht="18.75">
      <c r="A800" s="110"/>
    </row>
    <row r="801" ht="18.75">
      <c r="A801" s="110"/>
    </row>
    <row r="802" ht="18.75">
      <c r="A802" s="110"/>
    </row>
    <row r="803" ht="18.75">
      <c r="A803" s="110"/>
    </row>
    <row r="804" ht="18.75">
      <c r="A804" s="110"/>
    </row>
    <row r="805" ht="18.75">
      <c r="A805" s="110"/>
    </row>
    <row r="806" ht="18.75">
      <c r="A806" s="110"/>
    </row>
    <row r="807" ht="18.75">
      <c r="A807" s="110"/>
    </row>
    <row r="808" ht="18.75">
      <c r="A808" s="110"/>
    </row>
    <row r="809" ht="18.75">
      <c r="A809" s="110"/>
    </row>
    <row r="810" ht="18.75">
      <c r="A810" s="110"/>
    </row>
    <row r="811" ht="18.75">
      <c r="A811" s="110"/>
    </row>
    <row r="812" ht="18.75">
      <c r="A812" s="110"/>
    </row>
    <row r="813" ht="18.75">
      <c r="A813" s="110"/>
    </row>
    <row r="814" ht="18.75">
      <c r="A814" s="110"/>
    </row>
    <row r="815" ht="18.75">
      <c r="A815" s="110"/>
    </row>
    <row r="816" ht="18.75">
      <c r="A816" s="110"/>
    </row>
    <row r="817" ht="18.75">
      <c r="A817" s="110"/>
    </row>
    <row r="818" ht="18.75">
      <c r="A818" s="110"/>
    </row>
    <row r="819" ht="18.75">
      <c r="A819" s="110"/>
    </row>
    <row r="820" ht="18.75">
      <c r="A820" s="110"/>
    </row>
    <row r="821" ht="18.75">
      <c r="A821" s="110"/>
    </row>
    <row r="822" ht="18.75">
      <c r="A822" s="110"/>
    </row>
    <row r="823" ht="18.75">
      <c r="A823" s="110"/>
    </row>
    <row r="824" ht="18.75">
      <c r="A824" s="110"/>
    </row>
    <row r="825" ht="18.75">
      <c r="A825" s="110"/>
    </row>
    <row r="826" ht="18.75">
      <c r="A826" s="110"/>
    </row>
    <row r="827" ht="18.75">
      <c r="A827" s="110"/>
    </row>
    <row r="828" ht="18.75">
      <c r="A828" s="110"/>
    </row>
    <row r="829" ht="18.75">
      <c r="A829" s="110"/>
    </row>
    <row r="830" ht="18.75">
      <c r="A830" s="110"/>
    </row>
    <row r="831" ht="18.75">
      <c r="A831" s="110"/>
    </row>
    <row r="832" ht="18.75">
      <c r="A832" s="110"/>
    </row>
    <row r="833" ht="18.75">
      <c r="A833" s="110"/>
    </row>
    <row r="834" ht="18.75">
      <c r="A834" s="110"/>
    </row>
  </sheetData>
  <printOptions horizontalCentered="1"/>
  <pageMargins left="0.2362204724409449" right="0.1968503937007874" top="0.82" bottom="0.2755905511811024" header="0.2755905511811024" footer="0.196850393700787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"/>
  <sheetViews>
    <sheetView showZeros="0" view="pageBreakPreview" zoomScale="75" zoomScaleNormal="75" zoomScaleSheetLayoutView="75" workbookViewId="0" topLeftCell="A28">
      <selection activeCell="B11" sqref="B11"/>
    </sheetView>
  </sheetViews>
  <sheetFormatPr defaultColWidth="9.00390625" defaultRowHeight="12.75"/>
  <cols>
    <col min="1" max="1" width="9.75390625" style="110" customWidth="1"/>
    <col min="2" max="2" width="88.375" style="121" customWidth="1"/>
    <col min="3" max="3" width="15.875" style="123" customWidth="1"/>
    <col min="4" max="4" width="16.375" style="123" customWidth="1"/>
    <col min="5" max="5" width="14.125" style="121" customWidth="1"/>
    <col min="6" max="16384" width="9.125" style="118" customWidth="1"/>
  </cols>
  <sheetData>
    <row r="1" spans="1:5" s="128" customFormat="1" ht="69" customHeight="1" thickBot="1">
      <c r="A1" s="104" t="s">
        <v>10</v>
      </c>
      <c r="B1" s="18" t="s">
        <v>7</v>
      </c>
      <c r="C1" s="18" t="s">
        <v>161</v>
      </c>
      <c r="D1" s="18" t="s">
        <v>163</v>
      </c>
      <c r="E1" s="72" t="s">
        <v>71</v>
      </c>
    </row>
    <row r="2" spans="1:5" s="119" customFormat="1" ht="24" customHeight="1" thickBot="1">
      <c r="A2" s="142"/>
      <c r="B2" s="19" t="s">
        <v>80</v>
      </c>
      <c r="C2" s="16"/>
      <c r="D2" s="76"/>
      <c r="E2" s="73">
        <f>IF(C2=0,"",IF(D2/C2*100&gt;=200,"В/100",D2/C2*100))</f>
      </c>
    </row>
    <row r="3" spans="1:5" ht="19.5" customHeight="1">
      <c r="A3" s="134" t="s">
        <v>11</v>
      </c>
      <c r="B3" s="158" t="s">
        <v>35</v>
      </c>
      <c r="C3" s="251">
        <v>308.5</v>
      </c>
      <c r="D3" s="252">
        <v>98.2</v>
      </c>
      <c r="E3" s="74">
        <f aca="true" t="shared" si="0" ref="E3:E25">IF(C3=0,"",IF(D3/C3*100&gt;=200,"В/100",D3/C3*100))</f>
        <v>31.83144246353323</v>
      </c>
    </row>
    <row r="4" spans="1:5" ht="18.75">
      <c r="A4" s="135" t="s">
        <v>12</v>
      </c>
      <c r="B4" s="159" t="s">
        <v>59</v>
      </c>
      <c r="C4" s="251">
        <v>100</v>
      </c>
      <c r="D4" s="252">
        <v>13.3</v>
      </c>
      <c r="E4" s="74">
        <f>D4/C4*100</f>
        <v>13.3</v>
      </c>
    </row>
    <row r="5" spans="1:5" ht="18.75">
      <c r="A5" s="136" t="s">
        <v>13</v>
      </c>
      <c r="B5" s="160" t="s">
        <v>60</v>
      </c>
      <c r="C5" s="251">
        <v>826</v>
      </c>
      <c r="D5" s="252">
        <v>230</v>
      </c>
      <c r="E5" s="74">
        <f>D5/C5*100</f>
        <v>27.845036319612593</v>
      </c>
    </row>
    <row r="6" spans="1:5" ht="17.25" customHeight="1">
      <c r="A6" s="136" t="s">
        <v>14</v>
      </c>
      <c r="B6" s="160" t="s">
        <v>36</v>
      </c>
      <c r="C6" s="251">
        <v>435.6</v>
      </c>
      <c r="D6" s="264">
        <v>227.3</v>
      </c>
      <c r="E6" s="74">
        <f>D6/C6*100</f>
        <v>52.18089990817264</v>
      </c>
    </row>
    <row r="7" spans="1:5" ht="18.75">
      <c r="A7" s="135" t="s">
        <v>15</v>
      </c>
      <c r="B7" s="161" t="s">
        <v>37</v>
      </c>
      <c r="C7" s="253"/>
      <c r="D7" s="254">
        <v>57.3</v>
      </c>
      <c r="E7" s="74" t="e">
        <f>D7/C7*100</f>
        <v>#DIV/0!</v>
      </c>
    </row>
    <row r="8" spans="1:5" ht="20.25" customHeight="1">
      <c r="A8" s="143">
        <v>100000</v>
      </c>
      <c r="B8" s="160" t="s">
        <v>38</v>
      </c>
      <c r="C8" s="253">
        <v>454.6</v>
      </c>
      <c r="D8" s="255">
        <v>4.5</v>
      </c>
      <c r="E8" s="74">
        <f t="shared" si="0"/>
        <v>0.9898812142542894</v>
      </c>
    </row>
    <row r="9" spans="1:5" ht="18.75">
      <c r="A9" s="143">
        <v>110000</v>
      </c>
      <c r="B9" s="160" t="s">
        <v>39</v>
      </c>
      <c r="C9" s="253">
        <v>261.1</v>
      </c>
      <c r="D9" s="256">
        <v>19</v>
      </c>
      <c r="E9" s="74">
        <f t="shared" si="0"/>
        <v>7.276905400229797</v>
      </c>
    </row>
    <row r="10" spans="1:5" ht="18.75">
      <c r="A10" s="138">
        <v>120000</v>
      </c>
      <c r="B10" s="160" t="s">
        <v>61</v>
      </c>
      <c r="C10" s="257"/>
      <c r="D10" s="258">
        <v>0</v>
      </c>
      <c r="E10" s="74">
        <f t="shared" si="0"/>
      </c>
    </row>
    <row r="11" spans="1:5" ht="18.75">
      <c r="A11" s="144">
        <v>130000</v>
      </c>
      <c r="B11" s="161" t="s">
        <v>62</v>
      </c>
      <c r="C11" s="257"/>
      <c r="D11" s="258"/>
      <c r="E11" s="74" t="e">
        <f>D11/C11*100</f>
        <v>#DIV/0!</v>
      </c>
    </row>
    <row r="12" spans="1:5" ht="21" customHeight="1">
      <c r="A12" s="139">
        <v>150000</v>
      </c>
      <c r="B12" s="161" t="s">
        <v>40</v>
      </c>
      <c r="C12" s="238">
        <v>643</v>
      </c>
      <c r="D12" s="252">
        <v>32.4</v>
      </c>
      <c r="E12" s="74">
        <f t="shared" si="0"/>
        <v>5.038880248833593</v>
      </c>
    </row>
    <row r="13" spans="1:5" ht="19.5" customHeight="1">
      <c r="A13" s="144">
        <v>160000</v>
      </c>
      <c r="B13" s="161" t="s">
        <v>58</v>
      </c>
      <c r="C13" s="238">
        <v>14</v>
      </c>
      <c r="D13" s="252"/>
      <c r="E13" s="74">
        <f t="shared" si="0"/>
        <v>0</v>
      </c>
    </row>
    <row r="14" spans="1:5" ht="21.75" customHeight="1">
      <c r="A14" s="144">
        <v>170000</v>
      </c>
      <c r="B14" s="161" t="s">
        <v>6</v>
      </c>
      <c r="C14" s="238">
        <v>1317.3</v>
      </c>
      <c r="D14" s="252">
        <v>296.3</v>
      </c>
      <c r="E14" s="74">
        <f t="shared" si="0"/>
        <v>22.492978061185763</v>
      </c>
    </row>
    <row r="15" spans="1:5" ht="18.75">
      <c r="A15" s="138">
        <v>180000</v>
      </c>
      <c r="B15" s="161" t="s">
        <v>57</v>
      </c>
      <c r="C15" s="238"/>
      <c r="D15" s="252"/>
      <c r="E15" s="74">
        <f t="shared" si="0"/>
      </c>
    </row>
    <row r="16" spans="1:5" ht="19.5" customHeight="1">
      <c r="A16" s="137" t="s">
        <v>55</v>
      </c>
      <c r="B16" s="161" t="s">
        <v>41</v>
      </c>
      <c r="C16" s="238"/>
      <c r="D16" s="252"/>
      <c r="E16" s="74">
        <f t="shared" si="0"/>
      </c>
    </row>
    <row r="17" spans="1:5" ht="19.5" customHeight="1">
      <c r="A17" s="137">
        <v>210000</v>
      </c>
      <c r="B17" s="161" t="s">
        <v>17</v>
      </c>
      <c r="C17" s="238"/>
      <c r="D17" s="252"/>
      <c r="E17" s="74">
        <f t="shared" si="0"/>
      </c>
    </row>
    <row r="18" spans="1:5" ht="18.75">
      <c r="A18" s="138" t="s">
        <v>63</v>
      </c>
      <c r="B18" s="161" t="s">
        <v>64</v>
      </c>
      <c r="C18" s="238">
        <v>131.3</v>
      </c>
      <c r="D18" s="252">
        <v>21.4</v>
      </c>
      <c r="E18" s="74">
        <f t="shared" si="0"/>
        <v>16.298552932216296</v>
      </c>
    </row>
    <row r="19" spans="1:5" ht="21" customHeight="1">
      <c r="A19" s="144">
        <v>250000</v>
      </c>
      <c r="B19" s="161" t="s">
        <v>56</v>
      </c>
      <c r="C19" s="238">
        <v>333</v>
      </c>
      <c r="D19" s="238"/>
      <c r="E19" s="238"/>
    </row>
    <row r="20" spans="1:5" ht="18.75">
      <c r="A20" s="139">
        <v>250404</v>
      </c>
      <c r="B20" s="159" t="s">
        <v>16</v>
      </c>
      <c r="C20" s="259">
        <v>333</v>
      </c>
      <c r="D20" s="259"/>
      <c r="E20" s="94">
        <f t="shared" si="0"/>
        <v>0</v>
      </c>
    </row>
    <row r="21" spans="1:5" ht="57" customHeight="1" thickBot="1">
      <c r="A21" s="140" t="s">
        <v>53</v>
      </c>
      <c r="B21" s="175" t="s">
        <v>54</v>
      </c>
      <c r="C21" s="260"/>
      <c r="D21" s="260"/>
      <c r="E21" s="95">
        <f t="shared" si="0"/>
      </c>
    </row>
    <row r="22" spans="1:5" s="168" customFormat="1" ht="28.5" customHeight="1" thickBot="1">
      <c r="A22" s="185"/>
      <c r="B22" s="208" t="s">
        <v>67</v>
      </c>
      <c r="C22" s="227">
        <f>SUM(C3:C19)</f>
        <v>4824.4</v>
      </c>
      <c r="D22" s="227">
        <f>SUM(D3:D19)</f>
        <v>999.6999999999999</v>
      </c>
      <c r="E22" s="186">
        <f t="shared" si="0"/>
        <v>20.72174778210762</v>
      </c>
    </row>
    <row r="23" spans="1:5" ht="38.25" customHeight="1" hidden="1">
      <c r="A23" s="154">
        <v>250344</v>
      </c>
      <c r="B23" s="176" t="s">
        <v>43</v>
      </c>
      <c r="C23" s="261"/>
      <c r="D23" s="261">
        <v>0</v>
      </c>
      <c r="E23" s="85">
        <f t="shared" si="0"/>
      </c>
    </row>
    <row r="24" spans="1:5" ht="21" customHeight="1" thickBot="1">
      <c r="A24" s="145"/>
      <c r="B24" s="163" t="s">
        <v>27</v>
      </c>
      <c r="C24" s="262"/>
      <c r="D24" s="263"/>
      <c r="E24" s="89">
        <f>IF(C24=0,"",IF(D24/C24*100&gt;=200,"В/100",D24/C24*100))</f>
      </c>
    </row>
    <row r="25" spans="1:5" s="168" customFormat="1" ht="29.25" customHeight="1" thickBot="1">
      <c r="A25" s="185"/>
      <c r="B25" s="208" t="s">
        <v>22</v>
      </c>
      <c r="C25" s="227">
        <f>SUM(C22:C24)</f>
        <v>4824.4</v>
      </c>
      <c r="D25" s="227">
        <f>SUM(D22:D24)</f>
        <v>999.6999999999999</v>
      </c>
      <c r="E25" s="186">
        <f t="shared" si="0"/>
        <v>20.72174778210762</v>
      </c>
    </row>
    <row r="26" spans="1:5" s="189" customFormat="1" ht="26.25" customHeight="1" thickBot="1">
      <c r="A26" s="111"/>
      <c r="B26" s="187" t="s">
        <v>81</v>
      </c>
      <c r="C26" s="219"/>
      <c r="D26" s="219"/>
      <c r="E26" s="188"/>
    </row>
    <row r="27" spans="1:5" ht="37.5" customHeight="1">
      <c r="A27" s="146">
        <v>250908</v>
      </c>
      <c r="B27" s="177" t="s">
        <v>20</v>
      </c>
      <c r="C27" s="222"/>
      <c r="D27" s="223"/>
      <c r="E27" s="85">
        <f>IF(C27=0,"",IF(D27/C27*100&gt;=200,"В/100",D27/C27*100))</f>
      </c>
    </row>
    <row r="28" spans="1:5" ht="37.5">
      <c r="A28" s="147">
        <v>250909</v>
      </c>
      <c r="B28" s="178" t="s">
        <v>23</v>
      </c>
      <c r="C28" s="224"/>
      <c r="D28" s="225"/>
      <c r="E28" s="84">
        <f>IF(C28=0,"",IF(D28/C28*100&gt;=200,"В/100",D28/C28*100))</f>
      </c>
    </row>
    <row r="29" spans="1:5" ht="34.5" customHeight="1">
      <c r="A29" s="147">
        <v>250911</v>
      </c>
      <c r="B29" s="178" t="s">
        <v>21</v>
      </c>
      <c r="C29" s="224">
        <v>25</v>
      </c>
      <c r="D29" s="225"/>
      <c r="E29" s="84">
        <f>IF(C29=0,"",IF(D29/C29*100&gt;=200,"В/100",D29/C29*100))</f>
        <v>0</v>
      </c>
    </row>
    <row r="30" spans="1:5" ht="38.25" thickBot="1">
      <c r="A30" s="148">
        <v>250912</v>
      </c>
      <c r="B30" s="179" t="s">
        <v>24</v>
      </c>
      <c r="C30" s="224">
        <v>-25</v>
      </c>
      <c r="D30" s="226">
        <v>-25</v>
      </c>
      <c r="E30" s="75">
        <f>IF(C30=0,"",IF(D30/C30*100&gt;=200,"В/100",D30/C30*100))</f>
        <v>100</v>
      </c>
    </row>
    <row r="31" spans="1:5" s="168" customFormat="1" ht="28.5" customHeight="1" thickBot="1">
      <c r="A31" s="190"/>
      <c r="B31" s="209" t="s">
        <v>83</v>
      </c>
      <c r="C31" s="227">
        <f>SUM(C27:C30)</f>
        <v>0</v>
      </c>
      <c r="D31" s="227">
        <f>SUM(D27:D30)</f>
        <v>-25</v>
      </c>
      <c r="E31" s="186" t="e">
        <f>D31/C31*100</f>
        <v>#DIV/0!</v>
      </c>
    </row>
    <row r="32" spans="1:5" s="168" customFormat="1" ht="24.75" customHeight="1" thickBot="1">
      <c r="A32" s="111"/>
      <c r="B32" s="187" t="s">
        <v>82</v>
      </c>
      <c r="C32" s="219"/>
      <c r="D32" s="219"/>
      <c r="E32" s="188"/>
    </row>
    <row r="33" spans="1:5" ht="37.5" customHeight="1">
      <c r="A33" s="149">
        <v>601000</v>
      </c>
      <c r="B33" s="180" t="s">
        <v>2</v>
      </c>
      <c r="C33" s="229">
        <f>C34+C35</f>
        <v>0</v>
      </c>
      <c r="D33" s="229"/>
      <c r="E33" s="84"/>
    </row>
    <row r="34" spans="1:5" ht="37.5">
      <c r="A34" s="150">
        <v>601100</v>
      </c>
      <c r="B34" s="181" t="s">
        <v>4</v>
      </c>
      <c r="C34" s="230"/>
      <c r="D34" s="230"/>
      <c r="E34" s="84"/>
    </row>
    <row r="35" spans="1:5" ht="21" customHeight="1">
      <c r="A35" s="151">
        <v>601200</v>
      </c>
      <c r="B35" s="181" t="s">
        <v>3</v>
      </c>
      <c r="C35" s="231"/>
      <c r="D35" s="231">
        <v>0</v>
      </c>
      <c r="E35" s="84"/>
    </row>
    <row r="36" spans="1:5" s="141" customFormat="1" ht="18" customHeight="1">
      <c r="A36" s="152">
        <v>602000</v>
      </c>
      <c r="B36" s="180" t="s">
        <v>1</v>
      </c>
      <c r="C36" s="232">
        <f>(C37-C38+C39+C40)</f>
        <v>3967.6</v>
      </c>
      <c r="D36" s="232">
        <f>(D37-D38+D39+D40)</f>
        <v>292.4000000000004</v>
      </c>
      <c r="E36" s="98"/>
    </row>
    <row r="37" spans="1:5" s="141" customFormat="1" ht="16.5" customHeight="1">
      <c r="A37" s="150">
        <v>602100</v>
      </c>
      <c r="B37" s="181" t="s">
        <v>25</v>
      </c>
      <c r="C37" s="233">
        <v>1054.6</v>
      </c>
      <c r="D37" s="233">
        <v>6111.5</v>
      </c>
      <c r="E37" s="91"/>
    </row>
    <row r="38" spans="1:5" s="141" customFormat="1" ht="18.75">
      <c r="A38" s="150">
        <v>602200</v>
      </c>
      <c r="B38" s="181" t="s">
        <v>26</v>
      </c>
      <c r="C38" s="234">
        <v>0</v>
      </c>
      <c r="D38" s="234">
        <v>6106.9</v>
      </c>
      <c r="E38" s="91"/>
    </row>
    <row r="39" spans="1:5" s="141" customFormat="1" ht="18.75">
      <c r="A39" s="147">
        <v>602300</v>
      </c>
      <c r="B39" s="182" t="s">
        <v>5</v>
      </c>
      <c r="C39" s="234"/>
      <c r="D39" s="234">
        <v>-0.9</v>
      </c>
      <c r="E39" s="91"/>
    </row>
    <row r="40" spans="1:5" s="141" customFormat="1" ht="37.5">
      <c r="A40" s="155" t="s">
        <v>65</v>
      </c>
      <c r="B40" s="181" t="s">
        <v>42</v>
      </c>
      <c r="C40" s="233">
        <v>2913</v>
      </c>
      <c r="D40" s="233">
        <v>288.7</v>
      </c>
      <c r="E40" s="156"/>
    </row>
    <row r="41" spans="1:5" ht="21.75" customHeight="1" thickBot="1">
      <c r="A41" s="153" t="s">
        <v>75</v>
      </c>
      <c r="B41" s="183" t="s">
        <v>76</v>
      </c>
      <c r="C41" s="235"/>
      <c r="D41" s="235"/>
      <c r="E41" s="100"/>
    </row>
    <row r="42" spans="1:5" s="168" customFormat="1" ht="30" customHeight="1" thickBot="1">
      <c r="A42" s="191"/>
      <c r="B42" s="210" t="s">
        <v>84</v>
      </c>
      <c r="C42" s="236">
        <f>+C33+C36+C41</f>
        <v>3967.6</v>
      </c>
      <c r="D42" s="236">
        <f>+D33+D36+D41</f>
        <v>292.4000000000004</v>
      </c>
      <c r="E42" s="186"/>
    </row>
    <row r="43" spans="1:5" ht="18.75">
      <c r="A43" s="323"/>
      <c r="B43" s="323"/>
      <c r="C43" s="59"/>
      <c r="D43" s="59"/>
      <c r="E43" s="59"/>
    </row>
    <row r="44" spans="1:5" ht="18.75">
      <c r="A44" s="117"/>
      <c r="B44" s="184"/>
      <c r="C44" s="59"/>
      <c r="D44" s="59"/>
      <c r="E44" s="59"/>
    </row>
    <row r="45" spans="1:5" ht="18.75">
      <c r="A45" s="117"/>
      <c r="B45" s="184"/>
      <c r="C45" s="59"/>
      <c r="D45" s="59"/>
      <c r="E45" s="59"/>
    </row>
    <row r="46" spans="1:5" ht="18.75">
      <c r="A46" s="117"/>
      <c r="B46" s="184"/>
      <c r="C46" s="59"/>
      <c r="D46" s="59"/>
      <c r="E46" s="59"/>
    </row>
    <row r="47" spans="1:5" ht="18.75">
      <c r="A47" s="117"/>
      <c r="B47" s="184"/>
      <c r="C47" s="59"/>
      <c r="D47" s="59"/>
      <c r="E47" s="59"/>
    </row>
    <row r="48" spans="1:5" ht="18.75">
      <c r="A48" s="117"/>
      <c r="B48" s="184"/>
      <c r="C48" s="59"/>
      <c r="D48" s="59"/>
      <c r="E48" s="59"/>
    </row>
    <row r="49" spans="1:5" ht="18.75">
      <c r="A49" s="117"/>
      <c r="B49" s="184"/>
      <c r="C49" s="59"/>
      <c r="D49" s="59"/>
      <c r="E49" s="59"/>
    </row>
    <row r="50" spans="1:5" ht="18.75">
      <c r="A50" s="117"/>
      <c r="B50" s="184"/>
      <c r="C50" s="59"/>
      <c r="D50" s="59"/>
      <c r="E50" s="59"/>
    </row>
    <row r="51" spans="1:5" ht="18.75">
      <c r="A51" s="117"/>
      <c r="B51" s="184"/>
      <c r="C51" s="59"/>
      <c r="D51" s="59"/>
      <c r="E51" s="59"/>
    </row>
    <row r="52" spans="1:5" ht="18.75">
      <c r="A52" s="117"/>
      <c r="B52" s="184"/>
      <c r="C52" s="59"/>
      <c r="D52" s="59"/>
      <c r="E52" s="59"/>
    </row>
    <row r="53" spans="1:5" ht="18.75">
      <c r="A53" s="117"/>
      <c r="B53" s="184"/>
      <c r="C53" s="59"/>
      <c r="D53" s="59"/>
      <c r="E53" s="59"/>
    </row>
    <row r="54" spans="1:5" ht="18.75">
      <c r="A54" s="117"/>
      <c r="B54" s="184"/>
      <c r="C54" s="59"/>
      <c r="D54" s="59"/>
      <c r="E54" s="59"/>
    </row>
    <row r="55" spans="1:5" ht="18.75">
      <c r="A55" s="117"/>
      <c r="B55" s="184"/>
      <c r="C55" s="59"/>
      <c r="D55" s="59"/>
      <c r="E55" s="59"/>
    </row>
    <row r="56" spans="1:5" ht="18.75">
      <c r="A56" s="117"/>
      <c r="B56" s="184"/>
      <c r="C56" s="59"/>
      <c r="D56" s="59"/>
      <c r="E56" s="59"/>
    </row>
    <row r="57" spans="1:5" ht="18.75">
      <c r="A57" s="117"/>
      <c r="B57" s="184"/>
      <c r="C57" s="59"/>
      <c r="D57" s="59"/>
      <c r="E57" s="59"/>
    </row>
    <row r="58" spans="1:5" ht="18.75">
      <c r="A58" s="117"/>
      <c r="B58" s="184"/>
      <c r="C58" s="59"/>
      <c r="D58" s="59"/>
      <c r="E58" s="59"/>
    </row>
    <row r="59" spans="1:5" ht="18.75">
      <c r="A59" s="117"/>
      <c r="B59" s="184"/>
      <c r="C59" s="59"/>
      <c r="D59" s="59"/>
      <c r="E59" s="59"/>
    </row>
    <row r="60" spans="1:5" ht="18.75">
      <c r="A60" s="117"/>
      <c r="B60" s="184"/>
      <c r="C60" s="59"/>
      <c r="D60" s="59"/>
      <c r="E60" s="59"/>
    </row>
    <row r="61" spans="1:5" ht="18.75">
      <c r="A61" s="117"/>
      <c r="B61" s="184"/>
      <c r="C61" s="59"/>
      <c r="D61" s="59"/>
      <c r="E61" s="59"/>
    </row>
    <row r="62" spans="1:5" ht="18.75">
      <c r="A62" s="117"/>
      <c r="B62" s="184"/>
      <c r="C62" s="59"/>
      <c r="D62" s="59"/>
      <c r="E62" s="59"/>
    </row>
    <row r="63" spans="1:5" ht="18.75">
      <c r="A63" s="117"/>
      <c r="B63" s="184"/>
      <c r="C63" s="59"/>
      <c r="D63" s="59"/>
      <c r="E63" s="59"/>
    </row>
    <row r="64" spans="1:5" ht="18.75">
      <c r="A64" s="117"/>
      <c r="B64" s="184"/>
      <c r="C64" s="59"/>
      <c r="D64" s="59"/>
      <c r="E64" s="59"/>
    </row>
    <row r="65" spans="1:5" ht="18.75">
      <c r="A65" s="117"/>
      <c r="B65" s="184"/>
      <c r="C65" s="59"/>
      <c r="D65" s="59"/>
      <c r="E65" s="59"/>
    </row>
    <row r="66" spans="1:5" ht="18.75">
      <c r="A66" s="117"/>
      <c r="B66" s="184"/>
      <c r="C66" s="59"/>
      <c r="D66" s="59"/>
      <c r="E66" s="59"/>
    </row>
    <row r="67" spans="1:5" ht="18.75">
      <c r="A67" s="117"/>
      <c r="B67" s="184"/>
      <c r="C67" s="59"/>
      <c r="D67" s="59"/>
      <c r="E67" s="59"/>
    </row>
    <row r="68" spans="1:5" ht="18.75">
      <c r="A68" s="117"/>
      <c r="B68" s="184"/>
      <c r="C68" s="59"/>
      <c r="D68" s="59"/>
      <c r="E68" s="59"/>
    </row>
    <row r="69" spans="1:5" ht="18.75">
      <c r="A69" s="117"/>
      <c r="B69" s="184"/>
      <c r="C69" s="59"/>
      <c r="D69" s="59"/>
      <c r="E69" s="59"/>
    </row>
    <row r="70" spans="1:5" ht="18.75">
      <c r="A70" s="117"/>
      <c r="B70" s="184"/>
      <c r="C70" s="59"/>
      <c r="D70" s="59"/>
      <c r="E70" s="59"/>
    </row>
    <row r="71" spans="1:5" ht="18.75">
      <c r="A71" s="117"/>
      <c r="B71" s="184"/>
      <c r="C71" s="59"/>
      <c r="D71" s="59"/>
      <c r="E71" s="59"/>
    </row>
    <row r="72" spans="1:5" ht="18.75">
      <c r="A72" s="117"/>
      <c r="B72" s="184"/>
      <c r="C72" s="59"/>
      <c r="D72" s="59"/>
      <c r="E72" s="59"/>
    </row>
    <row r="73" spans="1:5" ht="18.75">
      <c r="A73" s="117"/>
      <c r="B73" s="184"/>
      <c r="C73" s="59"/>
      <c r="D73" s="59"/>
      <c r="E73" s="59"/>
    </row>
    <row r="74" spans="1:5" ht="18.75">
      <c r="A74" s="117"/>
      <c r="B74" s="184"/>
      <c r="C74" s="59"/>
      <c r="D74" s="59"/>
      <c r="E74" s="59"/>
    </row>
    <row r="75" spans="1:5" ht="18.75">
      <c r="A75" s="117"/>
      <c r="B75" s="184"/>
      <c r="C75" s="59"/>
      <c r="D75" s="59"/>
      <c r="E75" s="59"/>
    </row>
    <row r="76" spans="1:5" ht="18.75">
      <c r="A76" s="117"/>
      <c r="B76" s="184"/>
      <c r="C76" s="59"/>
      <c r="D76" s="59"/>
      <c r="E76" s="59"/>
    </row>
    <row r="77" spans="1:5" ht="18.75">
      <c r="A77" s="117"/>
      <c r="B77" s="184"/>
      <c r="C77" s="59"/>
      <c r="D77" s="59"/>
      <c r="E77" s="59"/>
    </row>
    <row r="78" spans="1:5" ht="18.75">
      <c r="A78" s="117"/>
      <c r="B78" s="184"/>
      <c r="C78" s="59"/>
      <c r="D78" s="59"/>
      <c r="E78" s="59"/>
    </row>
    <row r="79" spans="1:5" ht="18.75">
      <c r="A79" s="117"/>
      <c r="B79" s="184"/>
      <c r="C79" s="59"/>
      <c r="D79" s="59"/>
      <c r="E79" s="59"/>
    </row>
    <row r="80" spans="1:5" ht="18.75">
      <c r="A80" s="117"/>
      <c r="B80" s="184"/>
      <c r="C80" s="59"/>
      <c r="D80" s="59"/>
      <c r="E80" s="59"/>
    </row>
    <row r="81" spans="1:5" ht="18.75">
      <c r="A81" s="117"/>
      <c r="B81" s="184"/>
      <c r="C81" s="59"/>
      <c r="D81" s="59"/>
      <c r="E81" s="59"/>
    </row>
    <row r="82" spans="1:5" ht="18.75">
      <c r="A82" s="117"/>
      <c r="B82" s="184"/>
      <c r="C82" s="59"/>
      <c r="D82" s="59"/>
      <c r="E82" s="59"/>
    </row>
    <row r="83" spans="1:5" ht="18.75">
      <c r="A83" s="117"/>
      <c r="B83" s="184"/>
      <c r="C83" s="59"/>
      <c r="D83" s="59"/>
      <c r="E83" s="59"/>
    </row>
    <row r="84" spans="1:5" ht="18.75">
      <c r="A84" s="117"/>
      <c r="B84" s="184"/>
      <c r="C84" s="59"/>
      <c r="D84" s="59"/>
      <c r="E84" s="59"/>
    </row>
    <row r="85" spans="1:5" ht="18.75">
      <c r="A85" s="117"/>
      <c r="B85" s="184"/>
      <c r="C85" s="59"/>
      <c r="D85" s="59"/>
      <c r="E85" s="59"/>
    </row>
    <row r="86" spans="1:5" ht="18.75">
      <c r="A86" s="117"/>
      <c r="B86" s="184"/>
      <c r="C86" s="59"/>
      <c r="D86" s="59"/>
      <c r="E86" s="59"/>
    </row>
    <row r="87" spans="1:5" ht="18.75">
      <c r="A87" s="117"/>
      <c r="B87" s="184"/>
      <c r="C87" s="59"/>
      <c r="D87" s="59"/>
      <c r="E87" s="59"/>
    </row>
    <row r="88" spans="1:5" ht="18.75">
      <c r="A88" s="117"/>
      <c r="B88" s="184"/>
      <c r="C88" s="59"/>
      <c r="D88" s="59"/>
      <c r="E88" s="59"/>
    </row>
    <row r="89" spans="1:5" ht="18.75">
      <c r="A89" s="117"/>
      <c r="B89" s="184"/>
      <c r="C89" s="59"/>
      <c r="D89" s="59"/>
      <c r="E89" s="59"/>
    </row>
    <row r="90" spans="1:5" ht="18.75">
      <c r="A90" s="117"/>
      <c r="B90" s="184"/>
      <c r="C90" s="59"/>
      <c r="D90" s="59"/>
      <c r="E90" s="59"/>
    </row>
    <row r="91" spans="1:5" ht="18.75">
      <c r="A91" s="117"/>
      <c r="B91" s="184"/>
      <c r="C91" s="59"/>
      <c r="D91" s="59"/>
      <c r="E91" s="59"/>
    </row>
    <row r="92" spans="1:5" ht="18.75">
      <c r="A92" s="117"/>
      <c r="B92" s="184"/>
      <c r="C92" s="59"/>
      <c r="D92" s="59"/>
      <c r="E92" s="59"/>
    </row>
    <row r="93" spans="1:5" ht="18.75">
      <c r="A93" s="117"/>
      <c r="B93" s="184"/>
      <c r="C93" s="59"/>
      <c r="D93" s="59"/>
      <c r="E93" s="59"/>
    </row>
    <row r="94" spans="1:5" ht="18.75">
      <c r="A94" s="117"/>
      <c r="B94" s="184"/>
      <c r="C94" s="59"/>
      <c r="D94" s="59"/>
      <c r="E94" s="59"/>
    </row>
    <row r="95" spans="1:5" ht="18.75">
      <c r="A95" s="117"/>
      <c r="B95" s="184"/>
      <c r="C95" s="59"/>
      <c r="D95" s="59"/>
      <c r="E95" s="59"/>
    </row>
    <row r="96" spans="1:5" ht="18.75">
      <c r="A96" s="117"/>
      <c r="B96" s="184"/>
      <c r="C96" s="59"/>
      <c r="D96" s="59"/>
      <c r="E96" s="59"/>
    </row>
    <row r="97" spans="1:5" ht="18.75">
      <c r="A97" s="117"/>
      <c r="B97" s="184"/>
      <c r="C97" s="59"/>
      <c r="D97" s="59"/>
      <c r="E97" s="59"/>
    </row>
    <row r="98" spans="1:5" ht="18.75">
      <c r="A98" s="117"/>
      <c r="B98" s="184"/>
      <c r="C98" s="59"/>
      <c r="D98" s="59"/>
      <c r="E98" s="59"/>
    </row>
    <row r="99" spans="1:5" ht="18.75">
      <c r="A99" s="117"/>
      <c r="B99" s="184"/>
      <c r="C99" s="59"/>
      <c r="D99" s="59"/>
      <c r="E99" s="59"/>
    </row>
    <row r="100" spans="1:5" ht="18.75">
      <c r="A100" s="117"/>
      <c r="B100" s="184"/>
      <c r="C100" s="59"/>
      <c r="D100" s="59"/>
      <c r="E100" s="59"/>
    </row>
    <row r="101" spans="1:5" ht="18.75">
      <c r="A101" s="117"/>
      <c r="B101" s="184"/>
      <c r="C101" s="59"/>
      <c r="D101" s="59"/>
      <c r="E101" s="59"/>
    </row>
    <row r="102" spans="1:5" ht="18.75">
      <c r="A102" s="117"/>
      <c r="B102" s="184"/>
      <c r="C102" s="59"/>
      <c r="D102" s="59"/>
      <c r="E102" s="59"/>
    </row>
    <row r="103" spans="1:5" ht="18.75">
      <c r="A103" s="117"/>
      <c r="B103" s="184"/>
      <c r="C103" s="59"/>
      <c r="D103" s="59"/>
      <c r="E103" s="59"/>
    </row>
    <row r="104" spans="1:5" ht="18.75">
      <c r="A104" s="117"/>
      <c r="B104" s="59"/>
      <c r="C104" s="59"/>
      <c r="D104" s="59"/>
      <c r="E104" s="59"/>
    </row>
    <row r="105" spans="1:5" ht="18.75">
      <c r="A105" s="117"/>
      <c r="B105" s="59"/>
      <c r="C105" s="59"/>
      <c r="D105" s="59"/>
      <c r="E105" s="59"/>
    </row>
    <row r="106" spans="1:5" ht="18.75">
      <c r="A106" s="117"/>
      <c r="B106" s="59"/>
      <c r="C106" s="59"/>
      <c r="D106" s="59"/>
      <c r="E106" s="59"/>
    </row>
    <row r="107" spans="3:4" ht="18.75">
      <c r="C107" s="121"/>
      <c r="D107" s="121"/>
    </row>
    <row r="108" spans="3:4" ht="18.75">
      <c r="C108" s="121"/>
      <c r="D108" s="121"/>
    </row>
    <row r="109" spans="3:4" ht="18.75">
      <c r="C109" s="121"/>
      <c r="D109" s="121"/>
    </row>
    <row r="110" spans="3:4" ht="18.75">
      <c r="C110" s="121"/>
      <c r="D110" s="121"/>
    </row>
    <row r="111" spans="3:4" ht="18.75">
      <c r="C111" s="121"/>
      <c r="D111" s="121"/>
    </row>
    <row r="112" spans="3:4" ht="18.75">
      <c r="C112" s="121"/>
      <c r="D112" s="121"/>
    </row>
    <row r="113" spans="3:4" ht="18.75">
      <c r="C113" s="121"/>
      <c r="D113" s="121"/>
    </row>
    <row r="114" spans="3:4" ht="18.75">
      <c r="C114" s="121"/>
      <c r="D114" s="121"/>
    </row>
    <row r="115" spans="3:4" ht="18.75">
      <c r="C115" s="121"/>
      <c r="D115" s="121"/>
    </row>
    <row r="116" spans="3:4" ht="18.75">
      <c r="C116" s="121"/>
      <c r="D116" s="121"/>
    </row>
    <row r="117" spans="3:4" ht="18.75">
      <c r="C117" s="121"/>
      <c r="D117" s="121"/>
    </row>
    <row r="118" spans="3:4" ht="18.75">
      <c r="C118" s="121"/>
      <c r="D118" s="121"/>
    </row>
    <row r="119" spans="3:4" ht="18.75">
      <c r="C119" s="121"/>
      <c r="D119" s="121"/>
    </row>
    <row r="120" spans="3:4" ht="18.75">
      <c r="C120" s="121"/>
      <c r="D120" s="121"/>
    </row>
    <row r="121" spans="3:4" ht="18.75">
      <c r="C121" s="121"/>
      <c r="D121" s="121"/>
    </row>
    <row r="122" spans="3:4" ht="18.75">
      <c r="C122" s="121"/>
      <c r="D122" s="121"/>
    </row>
    <row r="123" spans="3:4" ht="18.75">
      <c r="C123" s="121"/>
      <c r="D123" s="121"/>
    </row>
    <row r="124" spans="3:4" ht="18.75">
      <c r="C124" s="121"/>
      <c r="D124" s="121"/>
    </row>
    <row r="125" spans="3:4" ht="18.75">
      <c r="C125" s="121"/>
      <c r="D125" s="121"/>
    </row>
    <row r="126" spans="3:4" ht="18.75">
      <c r="C126" s="121"/>
      <c r="D126" s="121"/>
    </row>
    <row r="127" spans="3:4" ht="18.75">
      <c r="C127" s="121"/>
      <c r="D127" s="121"/>
    </row>
  </sheetData>
  <mergeCells count="1">
    <mergeCell ref="A43:B43"/>
  </mergeCells>
  <printOptions horizontalCentered="1"/>
  <pageMargins left="0.2362204724409449" right="0.11811023622047245" top="0.5511811023622047" bottom="0.03937007874015748" header="0.31496062992125984" footer="0.1968503937007874"/>
  <pageSetup fitToHeight="12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3"/>
  <sheetViews>
    <sheetView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18.75390625" style="8" customWidth="1"/>
    <col min="2" max="2" width="11.875" style="8" customWidth="1"/>
    <col min="3" max="3" width="12.00390625" style="8" customWidth="1"/>
    <col min="4" max="4" width="9.625" style="8" customWidth="1"/>
    <col min="5" max="5" width="10.375" style="8" customWidth="1"/>
    <col min="6" max="6" width="10.875" style="8" customWidth="1"/>
    <col min="7" max="7" width="9.75390625" style="8" customWidth="1"/>
    <col min="8" max="8" width="14.625" style="8" customWidth="1"/>
    <col min="9" max="9" width="12.75390625" style="8" customWidth="1"/>
    <col min="10" max="10" width="9.75390625" style="8" customWidth="1"/>
    <col min="11" max="16384" width="9.125" style="8" customWidth="1"/>
  </cols>
  <sheetData>
    <row r="1" spans="1:10" ht="24" customHeight="1">
      <c r="A1" s="324" t="s">
        <v>159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9:10" ht="13.5" thickBot="1">
      <c r="I2" s="31"/>
      <c r="J2" s="31"/>
    </row>
    <row r="3" spans="1:10" ht="15.75" customHeight="1">
      <c r="A3" s="325" t="s">
        <v>7</v>
      </c>
      <c r="B3" s="325" t="s">
        <v>28</v>
      </c>
      <c r="C3" s="326"/>
      <c r="D3" s="327"/>
      <c r="E3" s="326" t="s">
        <v>73</v>
      </c>
      <c r="F3" s="326"/>
      <c r="G3" s="326"/>
      <c r="H3" s="325" t="s">
        <v>29</v>
      </c>
      <c r="I3" s="326"/>
      <c r="J3" s="327"/>
    </row>
    <row r="4" spans="1:10" ht="13.5" thickBot="1">
      <c r="A4" s="331"/>
      <c r="B4" s="328"/>
      <c r="C4" s="329"/>
      <c r="D4" s="330"/>
      <c r="E4" s="329"/>
      <c r="F4" s="329"/>
      <c r="G4" s="329"/>
      <c r="H4" s="328"/>
      <c r="I4" s="329"/>
      <c r="J4" s="330"/>
    </row>
    <row r="5" spans="1:10" ht="66.75" customHeight="1" thickBot="1">
      <c r="A5" s="328"/>
      <c r="B5" s="9" t="s">
        <v>161</v>
      </c>
      <c r="C5" s="10" t="s">
        <v>164</v>
      </c>
      <c r="D5" s="11" t="s">
        <v>88</v>
      </c>
      <c r="E5" s="42" t="s">
        <v>161</v>
      </c>
      <c r="F5" s="10" t="s">
        <v>165</v>
      </c>
      <c r="G5" s="54" t="str">
        <f>+D5</f>
        <v>Виконання плану на рік                                (%)</v>
      </c>
      <c r="H5" s="9" t="s">
        <v>161</v>
      </c>
      <c r="I5" s="10" t="s">
        <v>166</v>
      </c>
      <c r="J5" s="11" t="str">
        <f>+D5</f>
        <v>Виконання плану на рік                                (%)</v>
      </c>
    </row>
    <row r="6" spans="1:10" ht="26.25" customHeight="1" thickBot="1">
      <c r="A6" s="38" t="s">
        <v>86</v>
      </c>
      <c r="B6" s="21">
        <f>+Дох_ЗФ!C42</f>
        <v>24505.3</v>
      </c>
      <c r="C6" s="21">
        <f>+Дох_ЗФ!E42</f>
        <v>12368.7</v>
      </c>
      <c r="D6" s="22">
        <f>+C6/B6*100</f>
        <v>50.47357102341127</v>
      </c>
      <c r="E6" s="93">
        <f>Дох_СФ!C9</f>
        <v>856.8</v>
      </c>
      <c r="F6" s="43">
        <f>Дох_СФ!D9</f>
        <v>682.3000000000001</v>
      </c>
      <c r="G6" s="21">
        <f>+F6/E6*100</f>
        <v>79.63352007469656</v>
      </c>
      <c r="H6" s="48">
        <f>+E6+B6</f>
        <v>25362.1</v>
      </c>
      <c r="I6" s="21">
        <f>+F6+C6</f>
        <v>13051</v>
      </c>
      <c r="J6" s="22">
        <f>+I6/H6*100</f>
        <v>51.458672586260604</v>
      </c>
    </row>
    <row r="7" spans="1:11" ht="26.25" customHeight="1">
      <c r="A7" s="39" t="s">
        <v>30</v>
      </c>
      <c r="B7" s="21">
        <f>+Дох_ЗФ!C28</f>
        <v>93152.29999999999</v>
      </c>
      <c r="C7" s="21">
        <f>+Дох_ЗФ!E28</f>
        <v>45708.5</v>
      </c>
      <c r="D7" s="24">
        <f>+C7/B7*100</f>
        <v>49.06856835526337</v>
      </c>
      <c r="E7" s="44">
        <f>+Дох_СФ!C6</f>
        <v>0</v>
      </c>
      <c r="F7" s="23">
        <f>+Дох_СФ!D6</f>
        <v>0</v>
      </c>
      <c r="G7" s="21" t="e">
        <f>+F7/E7*100</f>
        <v>#DIV/0!</v>
      </c>
      <c r="H7" s="49">
        <f>+E7+B7</f>
        <v>93152.29999999999</v>
      </c>
      <c r="I7" s="23">
        <f>+F7+C7</f>
        <v>45708.5</v>
      </c>
      <c r="J7" s="24">
        <f>+I7/H7*100</f>
        <v>49.06856835526337</v>
      </c>
      <c r="K7" s="20"/>
    </row>
    <row r="8" spans="1:10" ht="32.25" customHeight="1">
      <c r="A8" s="40" t="s">
        <v>31</v>
      </c>
      <c r="B8" s="25">
        <f>+B7+B6</f>
        <v>117657.59999999999</v>
      </c>
      <c r="C8" s="25">
        <f>+C7+C6</f>
        <v>58077.2</v>
      </c>
      <c r="D8" s="27">
        <f>+C8/B8*100</f>
        <v>49.36119723672759</v>
      </c>
      <c r="E8" s="45">
        <f>+E7+E6</f>
        <v>856.8</v>
      </c>
      <c r="F8" s="25">
        <f>+F7+F6</f>
        <v>682.3000000000001</v>
      </c>
      <c r="G8" s="26">
        <f>+F8/E8*100</f>
        <v>79.63352007469656</v>
      </c>
      <c r="H8" s="50">
        <f>+H7+H6</f>
        <v>118514.4</v>
      </c>
      <c r="I8" s="25">
        <f>+I7+I6</f>
        <v>58759.5</v>
      </c>
      <c r="J8" s="27">
        <f>+I8/H8*100</f>
        <v>49.58005103177336</v>
      </c>
    </row>
    <row r="9" spans="1:10" ht="32.25" customHeight="1">
      <c r="A9" s="40" t="s">
        <v>32</v>
      </c>
      <c r="B9" s="26">
        <f>Вид_ЗФ!C27</f>
        <v>116369.69999999998</v>
      </c>
      <c r="C9" s="26">
        <f>Вид_ЗФ!E27</f>
        <v>56999.49999999999</v>
      </c>
      <c r="D9" s="27">
        <f>+C9/B9*100</f>
        <v>48.98139292272817</v>
      </c>
      <c r="E9" s="46">
        <f>+Вид_СФ!C25</f>
        <v>4824.4</v>
      </c>
      <c r="F9" s="26">
        <f>+Вид_СФ!D25</f>
        <v>999.6999999999999</v>
      </c>
      <c r="G9" s="26">
        <f>+F9/E9*100</f>
        <v>20.72174778210762</v>
      </c>
      <c r="H9" s="51">
        <f aca="true" t="shared" si="0" ref="H9:I11">+E9+B9</f>
        <v>121194.09999999998</v>
      </c>
      <c r="I9" s="26">
        <f t="shared" si="0"/>
        <v>57999.19999999999</v>
      </c>
      <c r="J9" s="27">
        <f>+I9/H9*100</f>
        <v>47.856455058455815</v>
      </c>
    </row>
    <row r="10" spans="1:10" ht="32.25" customHeight="1">
      <c r="A10" s="40" t="s">
        <v>33</v>
      </c>
      <c r="B10" s="26">
        <f>+Вид_ЗФ!C31</f>
        <v>0</v>
      </c>
      <c r="C10" s="26">
        <f>+Вид_ЗФ!E31</f>
        <v>0</v>
      </c>
      <c r="D10" s="27"/>
      <c r="E10" s="46">
        <f>+Вид_СФ!C31</f>
        <v>0</v>
      </c>
      <c r="F10" s="25">
        <f>+Вид_СФ!D31</f>
        <v>-25</v>
      </c>
      <c r="G10" s="26"/>
      <c r="H10" s="51">
        <f t="shared" si="0"/>
        <v>0</v>
      </c>
      <c r="I10" s="26">
        <f t="shared" si="0"/>
        <v>-25</v>
      </c>
      <c r="J10" s="27"/>
    </row>
    <row r="11" spans="1:10" ht="32.25" customHeight="1" thickBot="1">
      <c r="A11" s="41" t="s">
        <v>34</v>
      </c>
      <c r="B11" s="28">
        <f>+Вид_ЗФ!C39</f>
        <v>0</v>
      </c>
      <c r="C11" s="28">
        <f>+Вид_ЗФ!E39</f>
        <v>0</v>
      </c>
      <c r="D11" s="53"/>
      <c r="E11" s="47">
        <f>+Вид_СФ!C42</f>
        <v>3967.6</v>
      </c>
      <c r="F11" s="28">
        <f>+Вид_СФ!D42</f>
        <v>292.4000000000004</v>
      </c>
      <c r="G11" s="29"/>
      <c r="H11" s="52">
        <f t="shared" si="0"/>
        <v>3967.6</v>
      </c>
      <c r="I11" s="28">
        <f t="shared" si="0"/>
        <v>292.4000000000004</v>
      </c>
      <c r="J11" s="30"/>
    </row>
    <row r="12" ht="12.75">
      <c r="H12" s="20"/>
    </row>
    <row r="13" spans="1:10" ht="16.5" customHeight="1">
      <c r="A13" s="69" t="s">
        <v>72</v>
      </c>
      <c r="B13" s="278">
        <f>+B8+B11-B10-B9</f>
        <v>1287.9000000000087</v>
      </c>
      <c r="C13" s="278">
        <f>+C8+C11-C10-C9</f>
        <v>1077.7000000000044</v>
      </c>
      <c r="D13" s="99"/>
      <c r="E13" s="278">
        <f>+E8+E11-E10-E9</f>
        <v>0</v>
      </c>
      <c r="F13" s="278">
        <f>+F8+F11-F10-F9</f>
        <v>0</v>
      </c>
      <c r="G13" s="99"/>
      <c r="H13" s="279">
        <f>+H8+H11-H10-H9</f>
        <v>1287.9000000000233</v>
      </c>
      <c r="I13" s="278">
        <f>+I8+I11-I10-I9</f>
        <v>1077.7000000000116</v>
      </c>
      <c r="J13" s="70"/>
    </row>
    <row r="15" spans="1:10" ht="15.75">
      <c r="A15" s="2"/>
      <c r="B15" s="33"/>
      <c r="C15" s="33"/>
      <c r="D15" s="34"/>
      <c r="E15" s="33"/>
      <c r="F15" s="33"/>
      <c r="G15" s="34"/>
      <c r="H15" s="33"/>
      <c r="I15" s="33"/>
      <c r="J15" s="34"/>
    </row>
    <row r="16" spans="1:10" ht="12.75">
      <c r="A16" s="32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2.75">
      <c r="A17" s="32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2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35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3"/>
      <c r="C23" s="33"/>
      <c r="D23" s="32"/>
      <c r="E23" s="33"/>
      <c r="F23" s="33"/>
      <c r="G23" s="32"/>
      <c r="H23" s="32"/>
      <c r="I23" s="33"/>
      <c r="J23" s="32"/>
    </row>
  </sheetData>
  <mergeCells count="5">
    <mergeCell ref="A1:J1"/>
    <mergeCell ref="H3:J4"/>
    <mergeCell ref="B3:D4"/>
    <mergeCell ref="E3:G4"/>
    <mergeCell ref="A3:A5"/>
  </mergeCells>
  <printOptions horizontalCentered="1"/>
  <pageMargins left="0.2755905511811024" right="0" top="1.0236220472440944" bottom="0.984251968503937" header="0.5118110236220472" footer="0.5118110236220472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75" zoomScaleNormal="60" zoomScaleSheetLayoutView="75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50" sqref="F50"/>
    </sheetView>
  </sheetViews>
  <sheetFormatPr defaultColWidth="9.00390625" defaultRowHeight="12.75"/>
  <cols>
    <col min="1" max="1" width="30.875" style="8" customWidth="1"/>
    <col min="2" max="3" width="13.25390625" style="8" customWidth="1"/>
    <col min="4" max="4" width="13.75390625" style="8" customWidth="1"/>
    <col min="5" max="5" width="15.75390625" style="8" customWidth="1"/>
    <col min="6" max="6" width="8.75390625" style="8" customWidth="1"/>
    <col min="7" max="7" width="17.75390625" style="8" customWidth="1"/>
    <col min="8" max="8" width="18.00390625" style="8" customWidth="1"/>
    <col min="9" max="9" width="14.375" style="8" customWidth="1"/>
    <col min="10" max="10" width="4.875" style="8" customWidth="1"/>
    <col min="11" max="16384" width="16.375" style="8" customWidth="1"/>
  </cols>
  <sheetData>
    <row r="1" spans="1:9" s="59" customFormat="1" ht="38.25" customHeight="1">
      <c r="A1" s="336" t="s">
        <v>167</v>
      </c>
      <c r="B1" s="336"/>
      <c r="C1" s="336"/>
      <c r="D1" s="336"/>
      <c r="E1" s="336"/>
      <c r="F1" s="336"/>
      <c r="G1" s="336"/>
      <c r="H1" s="336"/>
      <c r="I1" s="336"/>
    </row>
    <row r="2" spans="1:9" ht="13.5" customHeight="1" thickBot="1">
      <c r="A2" s="60"/>
      <c r="B2" s="61"/>
      <c r="C2" s="61"/>
      <c r="D2" s="62"/>
      <c r="E2" s="62"/>
      <c r="I2" s="87" t="s">
        <v>9</v>
      </c>
    </row>
    <row r="3" spans="1:9" ht="20.25" customHeight="1">
      <c r="A3" s="337" t="s">
        <v>85</v>
      </c>
      <c r="B3" s="340" t="s">
        <v>44</v>
      </c>
      <c r="C3" s="341"/>
      <c r="D3" s="341"/>
      <c r="E3" s="341"/>
      <c r="F3" s="341"/>
      <c r="G3" s="342" t="s">
        <v>45</v>
      </c>
      <c r="H3" s="343"/>
      <c r="I3" s="344"/>
    </row>
    <row r="4" spans="1:9" ht="18" customHeight="1">
      <c r="A4" s="338"/>
      <c r="B4" s="345" t="s">
        <v>168</v>
      </c>
      <c r="C4" s="347" t="s">
        <v>169</v>
      </c>
      <c r="D4" s="349" t="s">
        <v>46</v>
      </c>
      <c r="E4" s="351" t="s">
        <v>47</v>
      </c>
      <c r="F4" s="352"/>
      <c r="G4" s="332" t="s">
        <v>160</v>
      </c>
      <c r="H4" s="334" t="s">
        <v>165</v>
      </c>
      <c r="I4" s="214" t="s">
        <v>47</v>
      </c>
    </row>
    <row r="5" spans="1:9" ht="57.75" customHeight="1" thickBot="1">
      <c r="A5" s="339"/>
      <c r="B5" s="346"/>
      <c r="C5" s="348"/>
      <c r="D5" s="350"/>
      <c r="E5" s="63" t="s">
        <v>127</v>
      </c>
      <c r="F5" s="63" t="s">
        <v>170</v>
      </c>
      <c r="G5" s="333"/>
      <c r="H5" s="335"/>
      <c r="I5" s="215" t="str">
        <f>F5</f>
        <v>до плану на 3м.</v>
      </c>
    </row>
    <row r="6" spans="1:9" ht="16.5">
      <c r="A6" s="272" t="s">
        <v>128</v>
      </c>
      <c r="B6" s="281">
        <v>1836.08244</v>
      </c>
      <c r="C6" s="280">
        <v>1780</v>
      </c>
      <c r="D6" s="281">
        <v>2036.7502600000003</v>
      </c>
      <c r="E6" s="79">
        <f aca="true" t="shared" si="0" ref="E6:E38">(D6/B6)*100</f>
        <v>110.92912908638243</v>
      </c>
      <c r="F6" s="79">
        <f aca="true" t="shared" si="1" ref="F6:F38">(D6/C6)*100</f>
        <v>114.42417191011238</v>
      </c>
      <c r="G6" s="283">
        <v>93301.3</v>
      </c>
      <c r="H6" s="283">
        <v>19329.2</v>
      </c>
      <c r="I6" s="77">
        <f aca="true" t="shared" si="2" ref="I6:I37">+H6/G6*100</f>
        <v>20.71696750206053</v>
      </c>
    </row>
    <row r="7" spans="1:9" ht="16.5">
      <c r="A7" s="271" t="s">
        <v>129</v>
      </c>
      <c r="B7" s="281">
        <v>215.54627</v>
      </c>
      <c r="C7" s="281">
        <v>166.125</v>
      </c>
      <c r="D7" s="281">
        <v>299.89287</v>
      </c>
      <c r="E7" s="79">
        <f t="shared" si="0"/>
        <v>139.13155166173834</v>
      </c>
      <c r="F7" s="79">
        <f t="shared" si="1"/>
        <v>180.52241986455982</v>
      </c>
      <c r="G7" s="283">
        <v>2116.5</v>
      </c>
      <c r="H7" s="283">
        <v>431</v>
      </c>
      <c r="I7" s="77">
        <f t="shared" si="2"/>
        <v>20.36380817387196</v>
      </c>
    </row>
    <row r="8" spans="1:9" ht="16.5">
      <c r="A8" s="271" t="s">
        <v>130</v>
      </c>
      <c r="B8" s="281">
        <v>67.45137</v>
      </c>
      <c r="C8" s="281">
        <v>92.03</v>
      </c>
      <c r="D8" s="281">
        <v>147.24781999999996</v>
      </c>
      <c r="E8" s="79">
        <f t="shared" si="0"/>
        <v>218.30219312076235</v>
      </c>
      <c r="F8" s="79">
        <f t="shared" si="1"/>
        <v>159.99980441160486</v>
      </c>
      <c r="G8" s="283">
        <v>409.7</v>
      </c>
      <c r="H8" s="283">
        <v>131.5</v>
      </c>
      <c r="I8" s="77">
        <f t="shared" si="2"/>
        <v>32.09665608982182</v>
      </c>
    </row>
    <row r="9" spans="1:9" ht="16.5">
      <c r="A9" s="271" t="s">
        <v>131</v>
      </c>
      <c r="B9" s="281">
        <v>10.809619999999999</v>
      </c>
      <c r="C9" s="281">
        <v>7.1</v>
      </c>
      <c r="D9" s="281">
        <v>14.112169999999999</v>
      </c>
      <c r="E9" s="79">
        <f t="shared" si="0"/>
        <v>130.55195279760065</v>
      </c>
      <c r="F9" s="79">
        <f t="shared" si="1"/>
        <v>198.76295774647886</v>
      </c>
      <c r="G9" s="283">
        <v>100</v>
      </c>
      <c r="H9" s="283">
        <v>36.6</v>
      </c>
      <c r="I9" s="77">
        <f t="shared" si="2"/>
        <v>36.6</v>
      </c>
    </row>
    <row r="10" spans="1:9" ht="16.5">
      <c r="A10" s="271" t="s">
        <v>132</v>
      </c>
      <c r="B10" s="281">
        <v>34.29532</v>
      </c>
      <c r="C10" s="281">
        <v>17.33</v>
      </c>
      <c r="D10" s="281">
        <v>30.23086</v>
      </c>
      <c r="E10" s="79">
        <f t="shared" si="0"/>
        <v>88.14864535452651</v>
      </c>
      <c r="F10" s="80">
        <f t="shared" si="1"/>
        <v>174.44235429890364</v>
      </c>
      <c r="G10" s="283">
        <v>187.9</v>
      </c>
      <c r="H10" s="283">
        <v>37.1</v>
      </c>
      <c r="I10" s="78">
        <f t="shared" si="2"/>
        <v>19.744544970729113</v>
      </c>
    </row>
    <row r="11" spans="1:9" ht="16.5">
      <c r="A11" s="271" t="s">
        <v>133</v>
      </c>
      <c r="B11" s="281">
        <v>9.86969</v>
      </c>
      <c r="C11" s="281">
        <v>26.4</v>
      </c>
      <c r="D11" s="281">
        <v>46.201899999999995</v>
      </c>
      <c r="E11" s="79">
        <f t="shared" si="0"/>
        <v>468.11905946387367</v>
      </c>
      <c r="F11" s="80">
        <f t="shared" si="1"/>
        <v>175.00719696969696</v>
      </c>
      <c r="G11" s="283">
        <v>214.3</v>
      </c>
      <c r="H11" s="283">
        <v>66.3</v>
      </c>
      <c r="I11" s="78">
        <f t="shared" si="2"/>
        <v>30.937937470835276</v>
      </c>
    </row>
    <row r="12" spans="1:9" ht="16.5">
      <c r="A12" s="271" t="s">
        <v>134</v>
      </c>
      <c r="B12" s="281">
        <v>63.044579999999996</v>
      </c>
      <c r="C12" s="281">
        <v>42.1</v>
      </c>
      <c r="D12" s="281">
        <v>83.63101</v>
      </c>
      <c r="E12" s="79">
        <f t="shared" si="0"/>
        <v>132.65376658865839</v>
      </c>
      <c r="F12" s="80">
        <f t="shared" si="1"/>
        <v>198.64847980997624</v>
      </c>
      <c r="G12" s="283">
        <v>288.5</v>
      </c>
      <c r="H12" s="283">
        <v>79.9</v>
      </c>
      <c r="I12" s="78">
        <f t="shared" si="2"/>
        <v>27.694974003466204</v>
      </c>
    </row>
    <row r="13" spans="1:9" ht="16.5">
      <c r="A13" s="271" t="s">
        <v>135</v>
      </c>
      <c r="B13" s="281">
        <v>507.39862999999997</v>
      </c>
      <c r="C13" s="281">
        <v>373.7</v>
      </c>
      <c r="D13" s="281">
        <v>884.48299</v>
      </c>
      <c r="E13" s="79">
        <f t="shared" si="0"/>
        <v>174.3171813451684</v>
      </c>
      <c r="F13" s="80">
        <f t="shared" si="1"/>
        <v>236.68263045223443</v>
      </c>
      <c r="G13" s="283">
        <v>3258.2</v>
      </c>
      <c r="H13" s="283">
        <v>753.3</v>
      </c>
      <c r="I13" s="78">
        <f t="shared" si="2"/>
        <v>23.12012767785894</v>
      </c>
    </row>
    <row r="14" spans="1:9" ht="16.5">
      <c r="A14" s="271" t="s">
        <v>136</v>
      </c>
      <c r="B14" s="281">
        <v>62.69881</v>
      </c>
      <c r="C14" s="281">
        <v>11.61</v>
      </c>
      <c r="D14" s="281">
        <v>40.33793</v>
      </c>
      <c r="E14" s="79">
        <f t="shared" si="0"/>
        <v>64.33603763771593</v>
      </c>
      <c r="F14" s="80">
        <f t="shared" si="1"/>
        <v>347.4412575366064</v>
      </c>
      <c r="G14" s="283">
        <v>168.8</v>
      </c>
      <c r="H14" s="283">
        <v>55.5</v>
      </c>
      <c r="I14" s="78">
        <f t="shared" si="2"/>
        <v>32.87914691943128</v>
      </c>
    </row>
    <row r="15" spans="1:9" ht="16.5">
      <c r="A15" s="271" t="s">
        <v>137</v>
      </c>
      <c r="B15" s="281">
        <v>113.87969</v>
      </c>
      <c r="C15" s="281">
        <v>40.625</v>
      </c>
      <c r="D15" s="281">
        <v>90.48758</v>
      </c>
      <c r="E15" s="79">
        <f t="shared" si="0"/>
        <v>79.45892722398524</v>
      </c>
      <c r="F15" s="80">
        <f t="shared" si="1"/>
        <v>222.73865846153848</v>
      </c>
      <c r="G15" s="283">
        <v>678</v>
      </c>
      <c r="H15" s="283">
        <v>161.2</v>
      </c>
      <c r="I15" s="78">
        <f t="shared" si="2"/>
        <v>23.775811209439528</v>
      </c>
    </row>
    <row r="16" spans="1:9" ht="16.5">
      <c r="A16" s="271" t="s">
        <v>138</v>
      </c>
      <c r="B16" s="281">
        <v>138.18432</v>
      </c>
      <c r="C16" s="281">
        <v>203.5</v>
      </c>
      <c r="D16" s="281">
        <v>296.71744</v>
      </c>
      <c r="E16" s="79">
        <f t="shared" si="0"/>
        <v>214.72583864797392</v>
      </c>
      <c r="F16" s="80">
        <f t="shared" si="1"/>
        <v>145.80709582309584</v>
      </c>
      <c r="G16" s="283">
        <v>1038.6</v>
      </c>
      <c r="H16" s="283">
        <v>187</v>
      </c>
      <c r="I16" s="78">
        <f t="shared" si="2"/>
        <v>18.0050067398421</v>
      </c>
    </row>
    <row r="17" spans="1:9" ht="16.5">
      <c r="A17" s="271" t="s">
        <v>139</v>
      </c>
      <c r="B17" s="281">
        <v>50.13355</v>
      </c>
      <c r="C17" s="281">
        <v>22.025</v>
      </c>
      <c r="D17" s="281">
        <v>46.06108</v>
      </c>
      <c r="E17" s="79">
        <f t="shared" si="0"/>
        <v>91.87675718156802</v>
      </c>
      <c r="F17" s="80">
        <f t="shared" si="1"/>
        <v>209.13089670828603</v>
      </c>
      <c r="G17" s="283">
        <v>155</v>
      </c>
      <c r="H17" s="283">
        <v>51.59</v>
      </c>
      <c r="I17" s="78">
        <f t="shared" si="2"/>
        <v>33.28387096774193</v>
      </c>
    </row>
    <row r="18" spans="1:9" ht="16.5">
      <c r="A18" s="271" t="s">
        <v>140</v>
      </c>
      <c r="B18" s="281">
        <v>111.25658000000001</v>
      </c>
      <c r="C18" s="281">
        <v>17.675</v>
      </c>
      <c r="D18" s="281">
        <v>64.04535000000001</v>
      </c>
      <c r="E18" s="79">
        <f t="shared" si="0"/>
        <v>57.56544916264728</v>
      </c>
      <c r="F18" s="80">
        <f t="shared" si="1"/>
        <v>362.3499292786422</v>
      </c>
      <c r="G18" s="283">
        <v>264.7</v>
      </c>
      <c r="H18" s="283">
        <v>65.9</v>
      </c>
      <c r="I18" s="78">
        <f t="shared" si="2"/>
        <v>24.896108802417835</v>
      </c>
    </row>
    <row r="19" spans="1:9" ht="16.5">
      <c r="A19" s="271" t="s">
        <v>141</v>
      </c>
      <c r="B19" s="281">
        <v>36.88573</v>
      </c>
      <c r="C19" s="281">
        <v>59.275</v>
      </c>
      <c r="D19" s="281">
        <v>76.12835</v>
      </c>
      <c r="E19" s="79">
        <f t="shared" si="0"/>
        <v>206.38970680531466</v>
      </c>
      <c r="F19" s="80">
        <f t="shared" si="1"/>
        <v>128.43247574862926</v>
      </c>
      <c r="G19" s="283">
        <v>264.7</v>
      </c>
      <c r="H19" s="283">
        <v>59.4</v>
      </c>
      <c r="I19" s="78">
        <f t="shared" si="2"/>
        <v>22.440498677748394</v>
      </c>
    </row>
    <row r="20" spans="1:9" ht="16.5">
      <c r="A20" s="271" t="s">
        <v>142</v>
      </c>
      <c r="B20" s="281">
        <v>49.948930000000004</v>
      </c>
      <c r="C20" s="281">
        <v>93.925</v>
      </c>
      <c r="D20" s="281">
        <v>117.94287</v>
      </c>
      <c r="E20" s="79">
        <f t="shared" si="0"/>
        <v>236.12692003612486</v>
      </c>
      <c r="F20" s="80">
        <f t="shared" si="1"/>
        <v>125.57132818738354</v>
      </c>
      <c r="G20" s="283">
        <v>538.5</v>
      </c>
      <c r="H20" s="283">
        <v>169.8</v>
      </c>
      <c r="I20" s="78">
        <f t="shared" si="2"/>
        <v>31.532033426183848</v>
      </c>
    </row>
    <row r="21" spans="1:9" ht="16.5">
      <c r="A21" s="271" t="s">
        <v>143</v>
      </c>
      <c r="B21" s="281">
        <v>100.46831</v>
      </c>
      <c r="C21" s="281">
        <v>30.175</v>
      </c>
      <c r="D21" s="281">
        <v>111.25417</v>
      </c>
      <c r="E21" s="79">
        <f t="shared" si="0"/>
        <v>110.73558418569995</v>
      </c>
      <c r="F21" s="80">
        <f t="shared" si="1"/>
        <v>368.69650372825186</v>
      </c>
      <c r="G21" s="283">
        <v>733.3</v>
      </c>
      <c r="H21" s="283">
        <v>209.3</v>
      </c>
      <c r="I21" s="78">
        <f t="shared" si="2"/>
        <v>28.54220646393018</v>
      </c>
    </row>
    <row r="22" spans="1:9" ht="16.5">
      <c r="A22" s="271" t="s">
        <v>144</v>
      </c>
      <c r="B22" s="281">
        <v>56.09014</v>
      </c>
      <c r="C22" s="281">
        <v>123.35</v>
      </c>
      <c r="D22" s="281">
        <v>106.72687000000002</v>
      </c>
      <c r="E22" s="79">
        <f t="shared" si="0"/>
        <v>190.2774177422271</v>
      </c>
      <c r="F22" s="80">
        <f t="shared" si="1"/>
        <v>86.52360762059183</v>
      </c>
      <c r="G22" s="283">
        <v>1049.6</v>
      </c>
      <c r="H22" s="283">
        <v>173.8</v>
      </c>
      <c r="I22" s="78">
        <f t="shared" si="2"/>
        <v>16.558689024390247</v>
      </c>
    </row>
    <row r="23" spans="1:9" ht="16.5">
      <c r="A23" s="271" t="s">
        <v>145</v>
      </c>
      <c r="B23" s="281">
        <v>102.59793</v>
      </c>
      <c r="C23" s="281">
        <v>36.55</v>
      </c>
      <c r="D23" s="281">
        <v>101.63064</v>
      </c>
      <c r="E23" s="79">
        <f t="shared" si="0"/>
        <v>99.0572032008833</v>
      </c>
      <c r="F23" s="80">
        <f t="shared" si="1"/>
        <v>278.0592065663475</v>
      </c>
      <c r="G23" s="283">
        <v>349.2</v>
      </c>
      <c r="H23" s="283">
        <v>86.5</v>
      </c>
      <c r="I23" s="78">
        <f t="shared" si="2"/>
        <v>24.7709049255441</v>
      </c>
    </row>
    <row r="24" spans="1:9" ht="16.5">
      <c r="A24" s="271" t="s">
        <v>146</v>
      </c>
      <c r="B24" s="281">
        <v>94.21507</v>
      </c>
      <c r="C24" s="281">
        <v>66.35</v>
      </c>
      <c r="D24" s="281">
        <v>105.53065</v>
      </c>
      <c r="E24" s="79">
        <f t="shared" si="0"/>
        <v>112.01037158917357</v>
      </c>
      <c r="F24" s="80">
        <f t="shared" si="1"/>
        <v>159.05146948003016</v>
      </c>
      <c r="G24" s="283">
        <v>451.4</v>
      </c>
      <c r="H24" s="283">
        <v>144.8</v>
      </c>
      <c r="I24" s="78">
        <f t="shared" si="2"/>
        <v>32.077979618963234</v>
      </c>
    </row>
    <row r="25" spans="1:9" ht="16.5">
      <c r="A25" s="271" t="s">
        <v>147</v>
      </c>
      <c r="B25" s="281">
        <v>79.32599</v>
      </c>
      <c r="C25" s="281">
        <v>42.025</v>
      </c>
      <c r="D25" s="281">
        <v>68.48643000000001</v>
      </c>
      <c r="E25" s="79">
        <f t="shared" si="0"/>
        <v>86.33542424115981</v>
      </c>
      <c r="F25" s="80">
        <f t="shared" si="1"/>
        <v>162.96592504461634</v>
      </c>
      <c r="G25" s="283">
        <v>321.4</v>
      </c>
      <c r="H25" s="283">
        <v>96.5</v>
      </c>
      <c r="I25" s="78">
        <f t="shared" si="2"/>
        <v>30.02489110143124</v>
      </c>
    </row>
    <row r="26" spans="1:9" ht="16.5">
      <c r="A26" s="271" t="s">
        <v>148</v>
      </c>
      <c r="B26" s="281">
        <v>20.75338</v>
      </c>
      <c r="C26" s="281">
        <v>6.6</v>
      </c>
      <c r="D26" s="281">
        <v>35.59098</v>
      </c>
      <c r="E26" s="79">
        <f t="shared" si="0"/>
        <v>171.49486011435246</v>
      </c>
      <c r="F26" s="80">
        <f t="shared" si="1"/>
        <v>539.2572727272727</v>
      </c>
      <c r="G26" s="283">
        <v>90.7</v>
      </c>
      <c r="H26" s="283">
        <v>46.5</v>
      </c>
      <c r="I26" s="78">
        <f t="shared" si="2"/>
        <v>51.267916207276734</v>
      </c>
    </row>
    <row r="27" spans="1:9" ht="16.5">
      <c r="A27" s="271" t="s">
        <v>149</v>
      </c>
      <c r="B27" s="281">
        <v>113.01263999999999</v>
      </c>
      <c r="C27" s="281">
        <v>42.325</v>
      </c>
      <c r="D27" s="281">
        <v>78.17121999999999</v>
      </c>
      <c r="E27" s="79">
        <f t="shared" si="0"/>
        <v>69.17033351313623</v>
      </c>
      <c r="F27" s="80">
        <f t="shared" si="1"/>
        <v>184.69278204370937</v>
      </c>
      <c r="G27" s="283">
        <v>559.1</v>
      </c>
      <c r="H27" s="283">
        <v>178.2</v>
      </c>
      <c r="I27" s="78">
        <f t="shared" si="2"/>
        <v>31.87265247719549</v>
      </c>
    </row>
    <row r="28" spans="1:9" ht="16.5">
      <c r="A28" s="271" t="s">
        <v>150</v>
      </c>
      <c r="B28" s="281">
        <v>21.299200000000003</v>
      </c>
      <c r="C28" s="281">
        <v>8.3</v>
      </c>
      <c r="D28" s="281">
        <v>28.664170000000002</v>
      </c>
      <c r="E28" s="79">
        <f t="shared" si="0"/>
        <v>134.57862267127402</v>
      </c>
      <c r="F28" s="80">
        <f t="shared" si="1"/>
        <v>345.3514457831325</v>
      </c>
      <c r="G28" s="283">
        <v>101.7</v>
      </c>
      <c r="H28" s="283">
        <v>52.3</v>
      </c>
      <c r="I28" s="78">
        <f t="shared" si="2"/>
        <v>51.425762045231075</v>
      </c>
    </row>
    <row r="29" spans="1:9" ht="16.5">
      <c r="A29" s="271" t="s">
        <v>151</v>
      </c>
      <c r="B29" s="281">
        <v>41.360260000000004</v>
      </c>
      <c r="C29" s="281">
        <v>20.2</v>
      </c>
      <c r="D29" s="281">
        <v>44.73017</v>
      </c>
      <c r="E29" s="79">
        <f t="shared" si="0"/>
        <v>108.14770023205848</v>
      </c>
      <c r="F29" s="80">
        <f t="shared" si="1"/>
        <v>221.4364851485149</v>
      </c>
      <c r="G29" s="283">
        <v>170</v>
      </c>
      <c r="H29" s="283">
        <v>39.3</v>
      </c>
      <c r="I29" s="78">
        <f t="shared" si="2"/>
        <v>23.11764705882353</v>
      </c>
    </row>
    <row r="30" spans="1:9" ht="16.5">
      <c r="A30" s="271" t="s">
        <v>152</v>
      </c>
      <c r="B30" s="281">
        <v>14.11557</v>
      </c>
      <c r="C30" s="281">
        <v>15.53</v>
      </c>
      <c r="D30" s="281">
        <v>23.154439999999997</v>
      </c>
      <c r="E30" s="79">
        <f t="shared" si="0"/>
        <v>164.0347502793015</v>
      </c>
      <c r="F30" s="80">
        <f t="shared" si="1"/>
        <v>149.09491307147456</v>
      </c>
      <c r="G30" s="283">
        <v>395.3</v>
      </c>
      <c r="H30" s="283">
        <v>100.1</v>
      </c>
      <c r="I30" s="78">
        <f t="shared" si="2"/>
        <v>25.322539843157095</v>
      </c>
    </row>
    <row r="31" spans="1:9" ht="16.5">
      <c r="A31" s="271" t="s">
        <v>153</v>
      </c>
      <c r="B31" s="281">
        <v>37.71328</v>
      </c>
      <c r="C31" s="281">
        <v>32.9</v>
      </c>
      <c r="D31" s="281">
        <v>42.693830000000005</v>
      </c>
      <c r="E31" s="79">
        <f t="shared" si="0"/>
        <v>113.206355957371</v>
      </c>
      <c r="F31" s="80">
        <f t="shared" si="1"/>
        <v>129.76848024316112</v>
      </c>
      <c r="G31" s="283">
        <v>214</v>
      </c>
      <c r="H31" s="283">
        <v>810.8</v>
      </c>
      <c r="I31" s="78">
        <f t="shared" si="2"/>
        <v>378.8785046728972</v>
      </c>
    </row>
    <row r="32" spans="1:9" ht="16.5">
      <c r="A32" s="271" t="s">
        <v>154</v>
      </c>
      <c r="B32" s="281">
        <v>122.90562</v>
      </c>
      <c r="C32" s="281">
        <v>111.15</v>
      </c>
      <c r="D32" s="281">
        <v>188.20539</v>
      </c>
      <c r="E32" s="79">
        <f t="shared" si="0"/>
        <v>153.13001146733566</v>
      </c>
      <c r="F32" s="80">
        <f t="shared" si="1"/>
        <v>169.3255870445344</v>
      </c>
      <c r="G32" s="283">
        <v>1274.5</v>
      </c>
      <c r="H32" s="283">
        <v>295.1</v>
      </c>
      <c r="I32" s="78">
        <f t="shared" si="2"/>
        <v>23.15417810906238</v>
      </c>
    </row>
    <row r="33" spans="1:9" ht="16.5">
      <c r="A33" s="271" t="s">
        <v>155</v>
      </c>
      <c r="B33" s="281">
        <v>15.09055</v>
      </c>
      <c r="C33" s="281">
        <v>12.5</v>
      </c>
      <c r="D33" s="281">
        <v>22.33549</v>
      </c>
      <c r="E33" s="79">
        <f t="shared" si="0"/>
        <v>148.0097809556312</v>
      </c>
      <c r="F33" s="80">
        <f t="shared" si="1"/>
        <v>178.68392</v>
      </c>
      <c r="G33" s="283">
        <v>117.5</v>
      </c>
      <c r="H33" s="283">
        <v>28.9</v>
      </c>
      <c r="I33" s="78">
        <f t="shared" si="2"/>
        <v>24.595744680851062</v>
      </c>
    </row>
    <row r="34" spans="1:9" ht="16.5">
      <c r="A34" s="271" t="s">
        <v>156</v>
      </c>
      <c r="B34" s="281">
        <v>59.163540000000005</v>
      </c>
      <c r="C34" s="281">
        <v>30.6</v>
      </c>
      <c r="D34" s="281">
        <v>74.6116</v>
      </c>
      <c r="E34" s="79">
        <f t="shared" si="0"/>
        <v>126.11077700894839</v>
      </c>
      <c r="F34" s="80">
        <f t="shared" si="1"/>
        <v>243.82875816993464</v>
      </c>
      <c r="G34" s="283">
        <v>275.3</v>
      </c>
      <c r="H34" s="283">
        <v>81</v>
      </c>
      <c r="I34" s="78">
        <f t="shared" si="2"/>
        <v>29.422448238285504</v>
      </c>
    </row>
    <row r="35" spans="1:9" ht="16.5">
      <c r="A35" s="271" t="s">
        <v>157</v>
      </c>
      <c r="B35" s="281">
        <v>56.70427</v>
      </c>
      <c r="C35" s="281">
        <v>41.15</v>
      </c>
      <c r="D35" s="281">
        <v>71.73347</v>
      </c>
      <c r="E35" s="79">
        <f t="shared" si="0"/>
        <v>126.5045295530654</v>
      </c>
      <c r="F35" s="80">
        <f t="shared" si="1"/>
        <v>174.32191980558932</v>
      </c>
      <c r="G35" s="283">
        <v>225.5</v>
      </c>
      <c r="H35" s="283">
        <v>66</v>
      </c>
      <c r="I35" s="78">
        <f t="shared" si="2"/>
        <v>29.268292682926827</v>
      </c>
    </row>
    <row r="36" spans="1:9" ht="17.25" thickBot="1">
      <c r="A36" s="271" t="s">
        <v>158</v>
      </c>
      <c r="B36" s="281">
        <v>4.80597</v>
      </c>
      <c r="C36" s="281">
        <v>10.2</v>
      </c>
      <c r="D36" s="281">
        <v>20.06955</v>
      </c>
      <c r="E36" s="79">
        <f t="shared" si="0"/>
        <v>417.5962396769018</v>
      </c>
      <c r="F36" s="80">
        <f t="shared" si="1"/>
        <v>196.76029411764705</v>
      </c>
      <c r="G36" s="283">
        <v>90</v>
      </c>
      <c r="H36" s="283">
        <v>29.4</v>
      </c>
      <c r="I36" s="78">
        <f t="shared" si="2"/>
        <v>32.666666666666664</v>
      </c>
    </row>
    <row r="37" spans="1:9" ht="25.5" customHeight="1" thickBot="1">
      <c r="A37" s="64" t="s">
        <v>48</v>
      </c>
      <c r="B37" s="282">
        <v>4247.10725</v>
      </c>
      <c r="C37" s="282">
        <v>3583.3250000000007</v>
      </c>
      <c r="D37" s="282">
        <v>5397.859550000002</v>
      </c>
      <c r="E37" s="81">
        <f t="shared" si="0"/>
        <v>127.0949668153542</v>
      </c>
      <c r="F37" s="81">
        <f t="shared" si="1"/>
        <v>150.63829125184014</v>
      </c>
      <c r="G37" s="197">
        <f>SUM(G6:G36)</f>
        <v>109403.2</v>
      </c>
      <c r="H37" s="196">
        <f>SUM(H6:H36)</f>
        <v>24053.789999999997</v>
      </c>
      <c r="I37" s="92">
        <f t="shared" si="2"/>
        <v>21.986367857612937</v>
      </c>
    </row>
    <row r="38" spans="1:9" ht="27" customHeight="1" thickBot="1">
      <c r="A38" s="65" t="s">
        <v>49</v>
      </c>
      <c r="B38" s="83">
        <f>SUM(B37:B37)</f>
        <v>4247.10725</v>
      </c>
      <c r="C38" s="83">
        <f>SUM(C37:C37)</f>
        <v>3583.3250000000007</v>
      </c>
      <c r="D38" s="83">
        <f>SUM(D37:D37)</f>
        <v>5397.859550000002</v>
      </c>
      <c r="E38" s="82">
        <f t="shared" si="0"/>
        <v>127.0949668153542</v>
      </c>
      <c r="F38" s="82">
        <f t="shared" si="1"/>
        <v>150.63829125184014</v>
      </c>
      <c r="G38" s="83">
        <f>SUM(G37:G37)</f>
        <v>109403.2</v>
      </c>
      <c r="H38" s="83">
        <f>SUM(H37:H37)</f>
        <v>24053.789999999997</v>
      </c>
      <c r="I38" s="83">
        <f>SUM(I37:I37)</f>
        <v>21.986367857612937</v>
      </c>
    </row>
    <row r="39" spans="1:9" s="71" customFormat="1" ht="18.75" customHeight="1">
      <c r="A39" s="69" t="s">
        <v>50</v>
      </c>
      <c r="B39" s="69"/>
      <c r="C39" s="70">
        <f>C38-Дох_ЗФ!C21</f>
        <v>3523.3250000000007</v>
      </c>
      <c r="D39" s="70">
        <f>D38-Дох_ЗФ!E42</f>
        <v>-6970.840449999999</v>
      </c>
      <c r="E39" s="69"/>
      <c r="F39" s="69"/>
      <c r="G39" s="70">
        <f>G37-Вид_ЗФ!C27-Вид_ЗФ!C31</f>
        <v>-6966.499999999985</v>
      </c>
      <c r="H39" s="70">
        <f>H37-Вид_ЗФ!E27-Вид_ЗФ!E31</f>
        <v>-32945.70999999999</v>
      </c>
      <c r="I39" s="67"/>
    </row>
    <row r="40" spans="3:9" ht="15.75">
      <c r="C40" s="20"/>
      <c r="D40" s="20"/>
      <c r="I40" s="66"/>
    </row>
    <row r="41" spans="7:9" ht="15.75">
      <c r="G41" s="20"/>
      <c r="H41" s="20"/>
      <c r="I41" s="66"/>
    </row>
    <row r="42" spans="4:9" ht="15.75">
      <c r="D42" s="86"/>
      <c r="I42" s="66"/>
    </row>
    <row r="43" spans="4:9" ht="15.75">
      <c r="D43" s="71"/>
      <c r="I43" s="66"/>
    </row>
    <row r="44" ht="15.75">
      <c r="I44" s="66"/>
    </row>
    <row r="45" spans="7:9" ht="15.75">
      <c r="G45" s="20"/>
      <c r="H45" s="20"/>
      <c r="I45" s="66"/>
    </row>
    <row r="46" ht="15.75">
      <c r="I46" s="66"/>
    </row>
    <row r="47" ht="15.75">
      <c r="I47" s="66"/>
    </row>
    <row r="48" ht="15.75">
      <c r="I48" s="66"/>
    </row>
    <row r="49" ht="15.75">
      <c r="I49" s="66"/>
    </row>
    <row r="50" ht="15.75">
      <c r="I50" s="66"/>
    </row>
    <row r="51" ht="15.75">
      <c r="I51" s="66"/>
    </row>
    <row r="52" ht="15.75">
      <c r="I52" s="66"/>
    </row>
    <row r="53" ht="15.75">
      <c r="I53" s="66"/>
    </row>
    <row r="54" ht="15.75">
      <c r="I54" s="66"/>
    </row>
    <row r="55" ht="15.75">
      <c r="I55" s="66"/>
    </row>
    <row r="56" ht="15.75">
      <c r="I56" s="66"/>
    </row>
    <row r="57" ht="15.75">
      <c r="I57" s="66"/>
    </row>
    <row r="58" ht="15.75">
      <c r="I58" s="66"/>
    </row>
    <row r="59" ht="15.75">
      <c r="I59" s="66"/>
    </row>
    <row r="60" ht="15.75">
      <c r="I60" s="66"/>
    </row>
    <row r="61" ht="15.75">
      <c r="I61" s="66"/>
    </row>
    <row r="62" ht="15.75">
      <c r="I62" s="66"/>
    </row>
    <row r="63" ht="15.75">
      <c r="I63" s="66"/>
    </row>
  </sheetData>
  <mergeCells count="10">
    <mergeCell ref="G4:G5"/>
    <mergeCell ref="H4:H5"/>
    <mergeCell ref="A1:I1"/>
    <mergeCell ref="A3:A5"/>
    <mergeCell ref="B3:F3"/>
    <mergeCell ref="G3:I3"/>
    <mergeCell ref="B4:B5"/>
    <mergeCell ref="C4:C5"/>
    <mergeCell ref="D4:D5"/>
    <mergeCell ref="E4:F4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U251206</cp:lastModifiedBy>
  <cp:lastPrinted>2015-07-15T08:39:45Z</cp:lastPrinted>
  <dcterms:created xsi:type="dcterms:W3CDTF">2003-02-17T09:26:39Z</dcterms:created>
  <dcterms:modified xsi:type="dcterms:W3CDTF">2015-07-15T08:49:30Z</dcterms:modified>
  <cp:category/>
  <cp:version/>
  <cp:contentType/>
  <cp:contentStatus/>
</cp:coreProperties>
</file>